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D4B081A-1841-45D3-B8C8-3122C3CE3779}" xr6:coauthVersionLast="47" xr6:coauthVersionMax="47" xr10:uidLastSave="{00000000-0000-0000-0000-000000000000}"/>
  <bookViews>
    <workbookView xWindow="-110" yWindow="-110" windowWidth="19420" windowHeight="10420" xr2:uid="{00000000-000D-0000-FFFF-FFFF00000000}"/>
  </bookViews>
  <sheets>
    <sheet name="Tartalom" sheetId="20" r:id="rId1"/>
    <sheet name="Fő mérőszámok" sheetId="59" r:id="rId2"/>
    <sheet name="KM1" sheetId="1" r:id="rId3"/>
    <sheet name="OV1" sheetId="3" r:id="rId4"/>
    <sheet name="Szavatolótőke" sheetId="61" r:id="rId5"/>
    <sheet name="CC1" sheetId="10" r:id="rId6"/>
    <sheet name="CC2" sheetId="11" r:id="rId7"/>
    <sheet name="MREL" sheetId="86" r:id="rId8"/>
    <sheet name="KM2" sheetId="87" r:id="rId9"/>
    <sheet name="Tőkeáttételi mutató" sheetId="63" r:id="rId10"/>
    <sheet name="LR1" sheetId="15" r:id="rId11"/>
    <sheet name="LR2" sheetId="16" r:id="rId12"/>
    <sheet name="LR3" sheetId="17" r:id="rId13"/>
    <sheet name="Likviditási követelmények" sheetId="64" r:id="rId14"/>
    <sheet name="LIQ1" sheetId="18" r:id="rId15"/>
    <sheet name="LIQ2" sheetId="19" r:id="rId16"/>
    <sheet name="Hitel-, felhígulási kockázat" sheetId="65" r:id="rId17"/>
    <sheet name="CR1" sheetId="21" r:id="rId18"/>
    <sheet name="CR1-A" sheetId="22" r:id="rId19"/>
    <sheet name="CR2" sheetId="23" r:id="rId20"/>
    <sheet name="CQ1" sheetId="25" r:id="rId21"/>
    <sheet name="CQ4" sheetId="28" r:id="rId22"/>
    <sheet name="CQ5" sheetId="29" r:id="rId23"/>
    <sheet name="CQ7" sheetId="32" r:id="rId24"/>
    <sheet name="Partnerkockázati kitettségek" sheetId="68" r:id="rId25"/>
    <sheet name="CCR1" sheetId="37" r:id="rId26"/>
    <sheet name="CCR2" sheetId="38" r:id="rId27"/>
    <sheet name="CCR3" sheetId="39" r:id="rId28"/>
    <sheet name="CCR5" sheetId="40" r:id="rId29"/>
    <sheet name="CCR6" sheetId="41" r:id="rId30"/>
    <sheet name="CCR8" sheetId="42" r:id="rId31"/>
    <sheet name="Sztenderd módszer, piaci kockáz" sheetId="69" r:id="rId32"/>
    <sheet name="MR1" sheetId="43" r:id="rId33"/>
    <sheet name="IFRS9 hatás" sheetId="74" r:id="rId34"/>
    <sheet name="IFRS9" sheetId="56" r:id="rId35"/>
    <sheet name="ESG" sheetId="75" r:id="rId36"/>
    <sheet name="Hitelminőség" sheetId="76" r:id="rId37"/>
    <sheet name="Fedezett hitelek" sheetId="77" r:id="rId38"/>
    <sheet name="Igazodási mérőszámok" sheetId="78" r:id="rId39"/>
    <sheet name="Kitettségek legnagyobb cégeknél" sheetId="79" r:id="rId40"/>
    <sheet name="Fizikai kockázatok" sheetId="80" r:id="rId41"/>
    <sheet name="GAR összefoglalás" sheetId="81" r:id="rId42"/>
    <sheet name="GAR eszközök" sheetId="82" r:id="rId43"/>
    <sheet name="GAR %" sheetId="83" r:id="rId44"/>
    <sheet name="BTAR" sheetId="84" r:id="rId45"/>
    <sheet name="Egyéb enyhítő intézkedések" sheetId="8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ATA">#REF!</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D" localSheetId="44" hidden="1">"b535054f-7c55-477c-a943-3aceea7251d3"</definedName>
    <definedName name="ID" localSheetId="5" hidden="1">"f8b37d3f-0e6e-44b3-bfcf-8ce75f800cfc"</definedName>
    <definedName name="ID" localSheetId="6" hidden="1">"75d508c3-1ab3-447b-9dce-5de2e7ee2f31"</definedName>
    <definedName name="ID" localSheetId="25" hidden="1">"db847d8b-95ef-46d9-9585-ba8d6a9b43ab"</definedName>
    <definedName name="ID" localSheetId="26" hidden="1">"4e1ccf0b-9783-4d68-9b05-1dbf40eafd69"</definedName>
    <definedName name="ID" localSheetId="27" hidden="1">"5bc7e9f9-b714-4dee-b918-a4480662c2f5"</definedName>
    <definedName name="ID" localSheetId="28" hidden="1">"1b9609fb-47a9-4185-a528-608a3b3792dc"</definedName>
    <definedName name="ID" localSheetId="29" hidden="1">"d85c4783-0bd2-4354-ad42-5644e4fbd015"</definedName>
    <definedName name="ID" localSheetId="30" hidden="1">"1bab5d12-04fe-4a46-b625-3d1434d0bc20"</definedName>
    <definedName name="ID" localSheetId="20" hidden="1">"92ce2f02-b02f-427e-969b-0ec320784720"</definedName>
    <definedName name="ID" localSheetId="21" hidden="1">"8e3d0309-8381-4297-9a8d-d259401e7e4a"</definedName>
    <definedName name="ID" localSheetId="22" hidden="1">"8f33c5e6-7e72-4f10-bafc-f4886aae1d76"</definedName>
    <definedName name="ID" localSheetId="23" hidden="1">"890f539e-d2ab-4141-8278-0882514e2798"</definedName>
    <definedName name="ID" localSheetId="17" hidden="1">"f2afe4cb-35a0-4dc5-9f7f-21cc504057d9"</definedName>
    <definedName name="ID" localSheetId="18" hidden="1">"fd784e43-f375-4613-81e0-3bc5e972307a"</definedName>
    <definedName name="ID" localSheetId="19" hidden="1">"3f4f7274-920d-4bce-b711-3d4b9d64a748"</definedName>
    <definedName name="ID" localSheetId="45" hidden="1">"70d66fb7-4661-4254-9a60-437bac3cea25"</definedName>
    <definedName name="ID" localSheetId="35" hidden="1">"a24543b8-3988-46d1-af34-dcb581dfa132"</definedName>
    <definedName name="ID" localSheetId="37" hidden="1">"72379f7d-3fc0-42a0-8b87-6bc81cf82bf5"</definedName>
    <definedName name="ID" localSheetId="40" hidden="1">"78e10788-984f-4605-9584-50f8c30cc9bd"</definedName>
    <definedName name="ID" localSheetId="1" hidden="1">"0f1a37b2-d5c8-46e7-8be7-de84969bc6d7"</definedName>
    <definedName name="ID" localSheetId="43" hidden="1">"9e7bb533-e59d-45d8-83ed-b192ade8007c"</definedName>
    <definedName name="ID" localSheetId="42" hidden="1">"a585e640-c5fe-42d6-b5b9-848456a1b067"</definedName>
    <definedName name="ID" localSheetId="41" hidden="1">"1e1b9036-8f38-4fc5-aefb-8b2c735d4417"</definedName>
    <definedName name="ID" localSheetId="16" hidden="1">"59c288e6-ec8e-4a24-a6ab-b22c6e40b051"</definedName>
    <definedName name="ID" localSheetId="36" hidden="1">"2411db8f-19ed-45e8-9ff6-012b7e09d4fb"</definedName>
    <definedName name="ID" localSheetId="34" hidden="1">"aec66b7f-36ba-4e82-b5af-5c7e6647958a"</definedName>
    <definedName name="ID" localSheetId="33" hidden="1">"c67288fb-53d8-4b8e-b682-462577d18e9a"</definedName>
    <definedName name="ID" localSheetId="38" hidden="1">"dca821ec-ff9c-465f-bada-95df43d47d31"</definedName>
    <definedName name="ID" localSheetId="39" hidden="1">"ee0e5a84-d85a-4eac-a439-8eb1cfebc63b"</definedName>
    <definedName name="ID" localSheetId="2" hidden="1">"6d3acf19-6689-4899-bfe6-751d30faf778"</definedName>
    <definedName name="ID" localSheetId="13" hidden="1">"bd627f82-7213-458f-a8d3-d23b38ee9186"</definedName>
    <definedName name="ID" localSheetId="14" hidden="1">"19947c8a-0fd4-487d-85a8-42341fbf8136"</definedName>
    <definedName name="ID" localSheetId="15" hidden="1">"e76fe624-dba8-4a8b-848c-0db528018d31"</definedName>
    <definedName name="ID" localSheetId="10" hidden="1">"ee918671-d219-495b-ad94-fb2cf14b0ea5"</definedName>
    <definedName name="ID" localSheetId="11" hidden="1">"bd034555-6545-417e-92ae-14f30390aa51"</definedName>
    <definedName name="ID" localSheetId="12" hidden="1">"61502c1b-6fac-4bdc-854c-337621c9d142"</definedName>
    <definedName name="ID" localSheetId="32" hidden="1">"a306dc6a-d222-4b88-9073-c3a1010a2f4f"</definedName>
    <definedName name="ID" localSheetId="3" hidden="1">"756c363a-7754-4829-ab5d-28354c95b735"</definedName>
    <definedName name="ID" localSheetId="24" hidden="1">"79dc15ff-c202-417a-84e9-f0e8499e50a8"</definedName>
    <definedName name="ID" localSheetId="4" hidden="1">"98d8e8b9-69db-414b-b51d-30a1170fcfb6"</definedName>
    <definedName name="ID" localSheetId="31" hidden="1">"158db7d1-a949-4d66-a57f-bdd1eebed75d"</definedName>
    <definedName name="ID" localSheetId="0" hidden="1">"d0f7e9ba-7a80-4715-8d10-19e2d2464f43"</definedName>
    <definedName name="ID" localSheetId="9" hidden="1">"8bf23400-e698-430b-8950-831b8e8079cd"</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05_M06">#REF!</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_xlnm.Print_Area" localSheetId="8">'KM2'!$B$4:$D$26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#REF!</definedName>
    <definedName name="Valid2">#REF!</definedName>
    <definedName name="Valid3">#REF!</definedName>
    <definedName name="Val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87" l="1"/>
  <c r="D75" i="11" l="1"/>
  <c r="D58" i="11" l="1"/>
  <c r="D55" i="11" s="1"/>
  <c r="D67" i="11"/>
  <c r="D63" i="11"/>
  <c r="B6" i="76" l="1"/>
  <c r="B6" i="77" s="1"/>
  <c r="B6" i="78" l="1"/>
  <c r="B6" i="79" s="1"/>
  <c r="B6" i="80" s="1"/>
  <c r="B6" i="81" s="1"/>
  <c r="B6" i="82" s="1"/>
  <c r="B6" i="83" s="1"/>
  <c r="B8" i="84" s="1"/>
  <c r="B6" i="85" s="1"/>
  <c r="D9" i="56" l="1"/>
  <c r="H9" i="56" s="1"/>
  <c r="C8" i="43"/>
  <c r="C8" i="42"/>
  <c r="C8" i="41"/>
  <c r="C8" i="40"/>
  <c r="C8" i="39"/>
  <c r="C8" i="38"/>
  <c r="C8" i="37"/>
  <c r="C8" i="29"/>
  <c r="C8" i="32"/>
  <c r="C8" i="28"/>
  <c r="C8" i="25"/>
  <c r="C8" i="23"/>
  <c r="C8" i="22"/>
  <c r="C8" i="21"/>
  <c r="C8" i="19"/>
  <c r="H10" i="18"/>
  <c r="I10" i="18" s="1"/>
  <c r="J10" i="18" s="1"/>
  <c r="K10" i="18" s="1"/>
  <c r="D10" i="18"/>
  <c r="E10" i="18" s="1"/>
  <c r="F10" i="18" s="1"/>
  <c r="G10" i="18" s="1"/>
  <c r="C8" i="17"/>
  <c r="D10" i="16"/>
  <c r="E10" i="16" s="1"/>
  <c r="F10" i="3"/>
  <c r="D10" i="3"/>
  <c r="E10" i="3" s="1"/>
  <c r="D9" i="1"/>
  <c r="E9" i="1" s="1"/>
  <c r="F9" i="1" s="1"/>
  <c r="G9" i="1" s="1"/>
  <c r="H9" i="1" s="1"/>
  <c r="C8" i="15"/>
  <c r="C8" i="11"/>
  <c r="C8" i="10"/>
  <c r="E9" i="56" l="1"/>
  <c r="F9" i="56" s="1"/>
  <c r="G9" i="56" s="1"/>
</calcChain>
</file>

<file path=xl/sharedStrings.xml><?xml version="1.0" encoding="utf-8"?>
<sst xmlns="http://schemas.openxmlformats.org/spreadsheetml/2006/main" count="1829" uniqueCount="1136">
  <si>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</si>
  <si>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</si>
  <si>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</si>
  <si>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</si>
  <si>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</si>
  <si>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</si>
  <si>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</si>
  <si>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</si>
  <si>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</si>
  <si>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</si>
  <si>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</si>
  <si>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</si>
  <si>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</si>
  <si>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</si>
  <si>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</si>
  <si>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</si>
  <si>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</si>
  <si>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Megnevezés</t>
  </si>
  <si>
    <t>Pénztárak, betétszámlák, elszámolások a Nemzeti Bankokkal</t>
  </si>
  <si>
    <t>Bankközi kihelyezések, követelések a kihelyezési veszteségekre elszámolt értékvesztés levonása után</t>
  </si>
  <si>
    <t>Repó követelések</t>
  </si>
  <si>
    <t>Eredménnyel szemben valós értéken értékelt pénzügyi eszközök</t>
  </si>
  <si>
    <t>Egyéb átfogó eredménnyel szemben valós értéken értékelt értékpapírok</t>
  </si>
  <si>
    <t>Amortizált bekerülési értéken értékelt értékpapírok</t>
  </si>
  <si>
    <t>Pénzügyi lízingkövetelés</t>
  </si>
  <si>
    <t>Tárgyi eszközök</t>
  </si>
  <si>
    <t>Immateriális javak és goodwill</t>
  </si>
  <si>
    <t>Használati jog eszköz</t>
  </si>
  <si>
    <t>Befektetési célú ingatlanok</t>
  </si>
  <si>
    <t>Fedezeti célú származékos pénzügyi eszközök</t>
  </si>
  <si>
    <t>Halasztott adó eszközök</t>
  </si>
  <si>
    <t>Egyéb eszközök</t>
  </si>
  <si>
    <t>Nemzeti Kormánnyal,  Nemzeti Bankokkal és egyéb bankokkal szembeni kötelezettségek</t>
  </si>
  <si>
    <t>Eredménnyel szemben valós értéken értékeltként megjelölt pénzügyi kötelezettségek</t>
  </si>
  <si>
    <t>Ügyfelek betétei</t>
  </si>
  <si>
    <t>Kibocsátott értékpapírok</t>
  </si>
  <si>
    <t>Kereskedési célú származékos pénzügyi kötelezettségek</t>
  </si>
  <si>
    <t>Fedezeti célú származékos pénzügyi kötelezettségek</t>
  </si>
  <si>
    <t>Lízing kötelezettségek</t>
  </si>
  <si>
    <t>Egyéb kötelezettségek</t>
  </si>
  <si>
    <t>Alárendelt kölcsöntőke</t>
  </si>
  <si>
    <t>KÖTELEZETTSÉGEK ÖSSZESEN</t>
  </si>
  <si>
    <t>Ingatlanügyletek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</si>
  <si>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</si>
  <si>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</si>
  <si>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</si>
  <si>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</si>
  <si>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</si>
  <si>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</si>
  <si>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</si>
  <si>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</si>
  <si>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</si>
  <si>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</si>
  <si>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</si>
  <si>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</si>
  <si>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</si>
  <si>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</si>
  <si>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</si>
  <si>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</si>
  <si>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</si>
  <si>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</si>
  <si>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</si>
  <si>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</si>
  <si>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</si>
  <si>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</si>
  <si>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</si>
  <si>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</si>
  <si>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</si>
  <si>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</si>
  <si>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</si>
  <si>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</si>
  <si>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</si>
  <si>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</si>
  <si>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</si>
  <si>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</si>
  <si>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</si>
  <si>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</si>
  <si>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</si>
  <si>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</si>
  <si>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</si>
  <si>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</si>
  <si>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</si>
  <si>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</si>
  <si>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</si>
  <si>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</si>
  <si>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</si>
  <si>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</si>
  <si>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</si>
  <si>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</si>
  <si>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</si>
  <si>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</si>
  <si>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</si>
  <si>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</si>
  <si>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</si>
  <si>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</si>
  <si>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</si>
  <si>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</si>
  <si>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</si>
  <si>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</si>
  <si>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</si>
  <si>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</si>
  <si>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</si>
  <si>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</si>
  <si>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</si>
  <si>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</si>
  <si>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</si>
  <si>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</si>
  <si>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</si>
  <si>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</si>
  <si>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</si>
  <si>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</si>
  <si>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</si>
  <si>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</si>
  <si>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</si>
  <si>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</si>
  <si>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</si>
  <si>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</si>
  <si>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</si>
  <si>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</si>
  <si>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</si>
  <si>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</si>
  <si>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</si>
  <si>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</si>
  <si>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</si>
  <si>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</si>
  <si>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</si>
  <si>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</si>
  <si>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</si>
  <si>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</si>
  <si>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</si>
  <si>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</si>
  <si>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</si>
  <si>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</si>
  <si>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</si>
  <si>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</si>
  <si>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</si>
  <si>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</si>
  <si>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</si>
  <si>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</si>
  <si>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</si>
  <si>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</si>
  <si>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</si>
  <si>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</si>
  <si>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</si>
  <si>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</si>
  <si>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</si>
  <si>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</si>
  <si>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</si>
  <si>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CC2 - A szabályozói szavatolótőke auditált pénzügyi kimutatásokban szereplő mérleggel való egyeztetése</t>
  </si>
  <si>
    <t>A szabályozói konszolidáció hatóköre alapján</t>
  </si>
  <si>
    <t>Hivatkozás</t>
  </si>
  <si>
    <t>7*</t>
  </si>
  <si>
    <t>Ebből: közvetlen, közvetett és szintetikus jelentős részesedés pénzügyi ágazatbeli szervezetek elsődleges alapvető tőkeinstumentumaiban</t>
  </si>
  <si>
    <t>Ebből: közvetlen, közvetett nem jelentős részesedés pénzügyi ágazatbeli szervezetek elsődleges alapvető tőkeinstumentumaiban</t>
  </si>
  <si>
    <t>18, 72</t>
  </si>
  <si>
    <t>25</t>
  </si>
  <si>
    <t>ESZKÖZÖK ÖSSZESEN</t>
  </si>
  <si>
    <t>Repo kötelezettségek</t>
  </si>
  <si>
    <t>Halasztott adó kötelezettségek</t>
  </si>
  <si>
    <t>Jegyzett tőke</t>
  </si>
  <si>
    <t>Eredménytartalék és egyéb tartalékok</t>
  </si>
  <si>
    <t>Kibocsátott tulajdoni részesedést megtestesítő instrumentumok, kivéve jegyzett tőke</t>
  </si>
  <si>
    <t>Egyéb tőke</t>
  </si>
  <si>
    <t>Halmozott egyéb átfogó jövedelem</t>
  </si>
  <si>
    <t>Ebből: Átértékelési különbözet</t>
  </si>
  <si>
    <t>Ebből: Értékesíthető értékpapírok és pénzügyi instrumentumok valós érték korrekciója az eredménytartalékban</t>
  </si>
  <si>
    <t>Ebből: Cash -Flow fedezeti ügyletek valós érték</t>
  </si>
  <si>
    <t>Ebből: Nettó befektetés fedezeti ügyletei</t>
  </si>
  <si>
    <t>Eredménytartalék</t>
  </si>
  <si>
    <t>Ebből: Eredménytartalék</t>
  </si>
  <si>
    <t>Ebből: Konszolidáció miatti változások</t>
  </si>
  <si>
    <t>Ebből: szavatoló tőkébe beszámítható</t>
  </si>
  <si>
    <t>Egyéb tartalék</t>
  </si>
  <si>
    <t>Ebből: Leányvállalati és közös vezetésű vállalkozások saját tőke változása</t>
  </si>
  <si>
    <t>Ebből: Egyéb tartalék</t>
  </si>
  <si>
    <t>Anyavállalat tulajdonosait megillető nyereség vagy veszteség</t>
  </si>
  <si>
    <t>Visszavásárolt saját részvény</t>
  </si>
  <si>
    <t>Kisebbségi részesedések [Nem ellenőrző részesedés]</t>
  </si>
  <si>
    <t>SAJÁT TŐKE</t>
  </si>
  <si>
    <t>Kockázattal súlyozott kitettségértékek</t>
  </si>
  <si>
    <t>Bulgária</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</si>
  <si>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</si>
  <si>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</si>
  <si>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</si>
  <si>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</si>
  <si>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</si>
  <si>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</si>
  <si>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</si>
  <si>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</si>
  <si>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</si>
  <si>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</si>
  <si>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</si>
  <si>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</si>
  <si>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</si>
  <si>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</si>
  <si>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</si>
  <si>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</si>
  <si>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</si>
  <si>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</si>
  <si>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</si>
  <si>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</si>
  <si>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</si>
  <si>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</si>
  <si>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</si>
  <si>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</si>
  <si>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</si>
  <si>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</si>
  <si>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</si>
  <si>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</si>
  <si>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</si>
  <si>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</si>
  <si>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</si>
  <si>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</si>
  <si>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</si>
  <si>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</si>
  <si>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</si>
  <si>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</si>
  <si>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</si>
  <si>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</si>
  <si>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</si>
  <si>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</si>
  <si>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</si>
  <si>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</si>
  <si>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</si>
  <si>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</si>
  <si>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</si>
  <si>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</si>
  <si>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</si>
  <si>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</si>
  <si>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</si>
  <si>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</si>
  <si>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</si>
  <si>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</si>
  <si>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</si>
  <si>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</si>
  <si>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</si>
  <si>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</si>
  <si>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</si>
  <si>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</si>
  <si>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</si>
  <si>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</si>
  <si>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</si>
  <si>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</si>
  <si>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</si>
  <si>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</si>
  <si>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</si>
  <si>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</si>
  <si>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</si>
  <si>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</si>
  <si>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</si>
  <si>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</si>
  <si>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</si>
  <si>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</si>
  <si>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</si>
  <si>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</si>
  <si>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</si>
  <si>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</si>
  <si>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</si>
  <si>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</si>
  <si>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</si>
  <si>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</si>
  <si>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</si>
  <si>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</si>
  <si>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</si>
  <si>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</si>
  <si>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</si>
  <si>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</si>
  <si>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</si>
  <si>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</si>
  <si>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</si>
  <si>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</si>
  <si>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</si>
  <si>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</si>
  <si>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</si>
  <si>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</si>
  <si>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</si>
  <si>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</si>
  <si>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</si>
  <si>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</si>
  <si>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</si>
  <si>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</si>
  <si>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</si>
  <si>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</si>
  <si>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</si>
  <si>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</si>
  <si>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</si>
  <si>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</si>
  <si>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</si>
  <si>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</si>
  <si>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</si>
  <si>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</si>
  <si>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</si>
  <si>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</si>
  <si>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</si>
  <si>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</si>
  <si>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</si>
  <si>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</si>
  <si>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</si>
  <si>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</si>
  <si>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</si>
  <si>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</si>
  <si>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</si>
  <si>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</si>
  <si>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</si>
  <si>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</si>
  <si>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</si>
  <si>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</si>
  <si>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</si>
  <si>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</si>
  <si>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</si>
  <si>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</si>
  <si>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</si>
  <si>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</si>
  <si>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</si>
  <si>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</si>
  <si>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</si>
  <si>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</si>
  <si>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</si>
  <si>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</si>
  <si>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</si>
  <si>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</si>
  <si>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</si>
  <si>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</si>
  <si>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</si>
  <si>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</si>
  <si>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</si>
  <si>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</si>
  <si>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</si>
  <si>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</si>
  <si>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</si>
  <si>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</si>
  <si>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</si>
  <si>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</si>
  <si>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</si>
  <si>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</si>
  <si>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</si>
  <si>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</si>
  <si>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</si>
  <si>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</si>
  <si>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</si>
  <si>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</si>
  <si>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</si>
  <si>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</si>
  <si>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</si>
  <si>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</si>
  <si>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</si>
  <si>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</si>
  <si>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</si>
  <si>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</si>
  <si>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</si>
  <si>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</si>
  <si>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</si>
  <si>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</si>
  <si>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</si>
  <si>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</si>
  <si>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</si>
  <si>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</si>
  <si>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</si>
  <si>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</si>
  <si>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</si>
  <si>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</si>
  <si>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</si>
  <si>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</si>
  <si>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</si>
  <si>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</si>
  <si>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</si>
  <si>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</si>
  <si>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</si>
  <si>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</si>
  <si>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</si>
  <si>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</si>
  <si>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</si>
  <si>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</si>
  <si>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</si>
  <si>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</si>
  <si>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</si>
  <si>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</si>
  <si>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</si>
  <si>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</si>
  <si>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</si>
  <si>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</si>
  <si>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</si>
  <si>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</si>
  <si>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</si>
  <si>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</si>
  <si>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</si>
  <si>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</si>
  <si>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</si>
  <si>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</si>
  <si>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</si>
  <si>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</si>
  <si>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</si>
  <si>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</si>
  <si>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</si>
  <si>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</si>
  <si>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</si>
  <si>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</si>
  <si>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</si>
  <si>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</si>
  <si>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</si>
  <si>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</si>
  <si>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</si>
  <si>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</si>
  <si>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</si>
  <si>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</si>
  <si>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</si>
  <si>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</si>
  <si>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</si>
  <si>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</si>
  <si>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</si>
  <si>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</si>
  <si>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</si>
  <si>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</si>
  <si>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</si>
  <si>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</si>
  <si>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</si>
  <si>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</si>
  <si>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</si>
  <si>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</si>
  <si>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</si>
  <si>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</si>
  <si>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</si>
  <si>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</si>
  <si>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</si>
  <si>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</si>
  <si>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</si>
  <si>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</si>
  <si>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</si>
  <si>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</si>
  <si>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</si>
  <si>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</si>
  <si>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</si>
  <si>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</si>
  <si>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</si>
  <si>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</si>
  <si>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</si>
  <si>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</si>
  <si>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</si>
  <si>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</si>
  <si>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</si>
  <si>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</si>
  <si>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</si>
  <si>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</si>
  <si>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</si>
  <si>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</si>
  <si>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</si>
  <si>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</si>
  <si>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</si>
  <si>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</si>
  <si>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</si>
  <si>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</si>
  <si>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</si>
  <si>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</si>
  <si>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</si>
  <si>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</si>
  <si>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</si>
  <si>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</si>
  <si>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</si>
  <si>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</si>
  <si>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</si>
  <si>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</si>
  <si>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</si>
  <si>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</si>
  <si>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</si>
  <si>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</si>
  <si>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</si>
  <si>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</si>
  <si>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</si>
  <si>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</si>
  <si>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</si>
  <si>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</si>
  <si>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</si>
  <si>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</si>
  <si>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</si>
  <si>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</si>
  <si>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</si>
  <si>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</si>
  <si>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</si>
  <si>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</si>
  <si>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</si>
  <si>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</si>
  <si>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</si>
  <si>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</si>
  <si>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</si>
  <si>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</si>
  <si>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</si>
  <si>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</si>
  <si>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</si>
  <si>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</si>
  <si>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</si>
  <si>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Horvátország</t>
  </si>
  <si>
    <t>Szlovénia</t>
  </si>
  <si>
    <t>Egyéb országok</t>
  </si>
  <si>
    <t>Oroszország</t>
  </si>
  <si>
    <t>CQ5 - Nem pénzügyi vállalatoknak nyújtott hitelek és előlegek hitelminősége ágazatok szerinti bontásban</t>
  </si>
  <si>
    <t>Mezőgazdaság, erdészet és halászat</t>
  </si>
  <si>
    <t>Bányászat, kőfejtés</t>
  </si>
  <si>
    <t>Feldolgozóipar</t>
  </si>
  <si>
    <t>Villamosenergia-, gáz-, gőzellátás, légkondicionálás</t>
  </si>
  <si>
    <t>Vízellátás</t>
  </si>
  <si>
    <t>Építőipar</t>
  </si>
  <si>
    <t>Nagy- és kiskereskedelem</t>
  </si>
  <si>
    <t>Szállítás és raktározás</t>
  </si>
  <si>
    <t>Szálláshely-szolgáltatás, vendéglátás</t>
  </si>
  <si>
    <t>Információ, kommunikáció</t>
  </si>
  <si>
    <t>Pénzügyi és biztosítási tevékenységek</t>
  </si>
  <si>
    <t>Szakmai, tudományos, műszaki tevékenység</t>
  </si>
  <si>
    <t>Adminisztratív és szolgáltatást támogató tevékenység</t>
  </si>
  <si>
    <t>Közigazgatás, védelem, kötelező társadalombiztosítás</t>
  </si>
  <si>
    <t>Oktatás</t>
  </si>
  <si>
    <t>Humán-egészségügyi szolgáltatások, szociális ellátás</t>
  </si>
  <si>
    <t>Művészet, szórakoztatás, szabadidő</t>
  </si>
  <si>
    <t>Egyéb szolgáltatások</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</si>
  <si>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</si>
  <si>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</si>
  <si>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</si>
  <si>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</si>
  <si>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</si>
  <si>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</si>
  <si>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</si>
  <si>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</si>
  <si>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</si>
  <si>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</si>
  <si>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</si>
  <si>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m HUF</t>
  </si>
  <si>
    <t>Egyéb tételek</t>
  </si>
  <si>
    <t>Kockázati súly</t>
  </si>
  <si>
    <t>CCR1 - A partnerkockázati kitettség elemzése módszerenként</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</si>
  <si>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</si>
  <si>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</si>
  <si>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</si>
  <si>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</si>
  <si>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</si>
  <si>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</si>
  <si>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</si>
  <si>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</si>
  <si>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</si>
  <si>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</si>
  <si>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</si>
  <si>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</si>
  <si>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</si>
  <si>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</si>
  <si>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</si>
  <si>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</si>
  <si>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</si>
  <si>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</si>
  <si>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</si>
  <si>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</si>
  <si>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</si>
  <si>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</si>
  <si>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</si>
  <si>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</si>
  <si>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</si>
  <si>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</si>
  <si>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</si>
  <si>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</si>
  <si>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</si>
  <si>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</si>
  <si>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</si>
  <si>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</si>
  <si>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</si>
  <si>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</si>
  <si>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</si>
  <si>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</si>
  <si>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</si>
  <si>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</si>
  <si>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</si>
  <si>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</si>
  <si>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</si>
  <si>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</si>
  <si>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</si>
  <si>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</si>
  <si>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</si>
  <si>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</si>
  <si>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</si>
  <si>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</si>
  <si>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</si>
  <si>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</si>
  <si>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</si>
  <si>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</si>
  <si>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</si>
  <si>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</si>
  <si>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</si>
  <si>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</si>
  <si>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</si>
  <si>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</si>
  <si>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</si>
  <si>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</si>
  <si>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</si>
  <si>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</si>
  <si>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</si>
  <si>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</si>
  <si>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</si>
  <si>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</si>
  <si>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</si>
  <si>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</si>
  <si>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</si>
  <si>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</si>
  <si>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</si>
  <si>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</si>
  <si>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</si>
  <si>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</si>
  <si>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</si>
  <si>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</si>
  <si>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</si>
  <si>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</si>
  <si>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</si>
  <si>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</si>
  <si>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</si>
  <si>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</si>
  <si>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</si>
  <si>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</si>
  <si>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</si>
  <si>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</si>
  <si>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</si>
  <si>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</si>
  <si>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</si>
  <si>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Tulajdoni részesedést megtestesítő instrumentumok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</si>
  <si>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</si>
  <si>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</si>
  <si>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</si>
  <si>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</si>
  <si>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</si>
  <si>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</si>
  <si>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</si>
  <si>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</si>
  <si>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</si>
  <si>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</si>
  <si>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</si>
  <si>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</si>
  <si>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</si>
  <si>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</si>
  <si>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</si>
  <si>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</si>
  <si>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</si>
  <si>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</si>
  <si>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</si>
  <si>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</si>
  <si>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</si>
  <si>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</si>
  <si>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</si>
  <si>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</si>
  <si>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</si>
  <si>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</si>
  <si>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</si>
  <si>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</si>
  <si>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</si>
  <si>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</si>
  <si>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</si>
  <si>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</si>
  <si>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</si>
  <si>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</si>
  <si>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</si>
  <si>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</si>
  <si>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</si>
  <si>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</si>
  <si>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</si>
  <si>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</si>
  <si>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</si>
  <si>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</si>
  <si>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</si>
  <si>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</si>
  <si>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</si>
  <si>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</si>
  <si>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</si>
  <si>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</si>
  <si>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</si>
  <si>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</si>
  <si>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</si>
  <si>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</si>
  <si>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</si>
  <si>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CC2</t>
  </si>
  <si>
    <t>OV1</t>
  </si>
  <si>
    <t>CQ1</t>
  </si>
  <si>
    <t>CQ4</t>
  </si>
  <si>
    <t>CQ5</t>
  </si>
  <si>
    <t>CQ7</t>
  </si>
  <si>
    <t>CCR1</t>
  </si>
  <si>
    <t>CCR2</t>
  </si>
  <si>
    <t>CCR3</t>
  </si>
  <si>
    <t>CCR8</t>
  </si>
  <si>
    <t>MR1</t>
  </si>
  <si>
    <t>KM1</t>
  </si>
  <si>
    <t>LIQ1</t>
  </si>
  <si>
    <t>Fő mérőszámok</t>
  </si>
  <si>
    <t>A fő mérőszámok</t>
  </si>
  <si>
    <t>A teljes kockázati kitettségértékek áttekintése</t>
  </si>
  <si>
    <t>A szabályozói szavatolótőke összetétele</t>
  </si>
  <si>
    <t>A szabályozói szavatolótőke auditált pénzügyi kimutatásokban szereplő mérleggel való egyeztetése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</si>
  <si>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</si>
  <si>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</si>
  <si>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</si>
  <si>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</si>
  <si>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</si>
  <si>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</si>
  <si>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Likviditási követelmények</t>
  </si>
  <si>
    <t>A likviditásfedezeti rátára vonatkozó mennyiségi információk</t>
  </si>
  <si>
    <t>LIQ2</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</si>
  <si>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</si>
  <si>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</si>
  <si>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</si>
  <si>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</si>
  <si>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</si>
  <si>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</si>
  <si>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</si>
  <si>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</si>
  <si>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Nemteljesítő kitettségek minősége földrajzi bontásban</t>
  </si>
  <si>
    <t>Nem pénzügyi vállalatoknak nyújtott hitelek és előlegek hitelminősége ágazatok szerinti bontásban</t>
  </si>
  <si>
    <t>Birtokbavétellel és végrehajtással megszerzett biztosítékok</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</si>
  <si>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</si>
  <si>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</si>
  <si>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</si>
  <si>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</si>
  <si>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</si>
  <si>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</si>
  <si>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</si>
  <si>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</si>
  <si>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</si>
  <si>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</si>
  <si>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</si>
  <si>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</si>
  <si>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</si>
  <si>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</si>
  <si>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</si>
  <si>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color theme="1"/>
        <rFont val="Arial"/>
        <family val="2"/>
        <charset val="238"/>
      </rPr>
      <t>*</t>
    </r>
    <r>
      <rPr>
        <sz val="8"/>
        <color theme="1"/>
        <rFont val="Arial"/>
        <family val="2"/>
        <charset val="238"/>
      </rPr>
      <t xml:space="preserve"> A kiegészítő értékelési korrekció az egyszerűsített módszertan alapján kerül meghatározásra, amely alapján a megjelölt tételek mérlegértékének 0,1%-ával kerül a szavatoló tőke csökkentésre.</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</si>
  <si>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</si>
  <si>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</si>
  <si>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Bankcsoport a tőkeáttételi mutató 3%-os értékét tekinti minimális szintnek. Tekintettel arra, hogy az OTP Csoport tőkeáttételi mutatója jelentősen meghaladja a 3%-ot, ezért a Bank jelenleg nem tervez azonnali lépéseket a tőkeáttételi kockázat csökkentésére. A Bankcsoport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</si>
  <si>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</si>
  <si>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</si>
  <si>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r>
      <t>A nyilvánosságra hozott pénzügyi kimutatások szerinti mérleg</t>
    </r>
    <r>
      <rPr>
        <b/>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</si>
  <si>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Számviteli, a pénzügyi kimutatásokban közétett konszolidációs kör alapján készült</t>
    </r>
  </si>
  <si>
    <r>
      <t>Ebből: Jövőbeli nyereségtől függően érvényesíthető, nem átmeneti különbözetből származó</t>
    </r>
    <r>
      <rPr>
        <i/>
        <vertAlign val="superscript"/>
        <sz val="8"/>
        <color theme="1"/>
        <rFont val="Arial"/>
        <family val="2"/>
        <charset val="238"/>
      </rPr>
      <t>2</t>
    </r>
  </si>
  <si>
    <r>
      <t>Ebből: Jövőbeli nyereségtől függően érvényesíthető, átmeneti különbözetből származó</t>
    </r>
    <r>
      <rPr>
        <i/>
        <vertAlign val="superscript"/>
        <sz val="8"/>
        <color theme="1"/>
        <rFont val="Arial"/>
        <family val="2"/>
        <charset val="238"/>
      </rPr>
      <t>2</t>
    </r>
  </si>
  <si>
    <r>
      <rPr>
        <vertAlign val="superscript"/>
        <sz val="8"/>
        <color theme="1"/>
        <rFont val="Arial"/>
        <family val="2"/>
        <charset val="238"/>
      </rPr>
      <t>2</t>
    </r>
    <r>
      <rPr>
        <sz val="8"/>
        <color theme="1"/>
        <rFont val="Arial"/>
        <family val="2"/>
        <charset val="238"/>
      </rPr>
      <t xml:space="preserve"> A konszolidált mérlegben az IAS12 alapján kerül sor a halasztott adókövetelések illetve adókötelezettségek összegének meghatározására, ami nem veszi figyelembe a CRR által elvárt megbontást (jövőbeli nyereségtől függően érvényesíthető, illetve nem jövőbeli nyereségtől függően érvényesíthető, valamint átmeneti különbözetből származó, illetve nem átmeneti különbözetből származó besorolás). A szavatoló tőkében figyelembe vett halasztott adókövetelések (illetve adókötelezettségek) meghatározásakor az összes halasztott adókövetelést és adókötelezettséget a CRR szerinti alkategóriákra kerül megbontásra, majd az egyes CRR szerinti alkategórián belül kerül elvégzésre a halasztott adókövetelések és adókötelezettségek kiegyenlítése leányvállalatonként (melyre a 241/2014/EU számú RTS 14. cikk (2-3) bekezdése ad lehetőséget). Ezen módszertan alkalmazása nincs hatással a halaszott adókövetelések és adókötelezettségek különbözetének értékére.</t>
    </r>
  </si>
  <si>
    <r>
      <t>Ebből: a szavatoló tőkébe beszámítható járulékos és alárendelt kölcsöntőke</t>
    </r>
    <r>
      <rPr>
        <i/>
        <vertAlign val="superscript"/>
        <sz val="8"/>
        <color theme="1"/>
        <rFont val="Arial"/>
        <family val="2"/>
        <charset val="238"/>
      </rPr>
      <t>3</t>
    </r>
  </si>
  <si>
    <r>
      <rPr>
        <vertAlign val="superscript"/>
        <sz val="8"/>
        <color theme="1"/>
        <rFont val="Arial"/>
        <family val="2"/>
        <charset val="238"/>
      </rPr>
      <t>3</t>
    </r>
    <r>
      <rPr>
        <sz val="8"/>
        <color theme="1"/>
        <rFont val="Arial"/>
        <family val="2"/>
        <charset val="238"/>
      </rPr>
      <t xml:space="preserve"> Szavatoló tőkébe beszámítható járulékos tőke értéke</t>
    </r>
  </si>
  <si>
    <r>
      <rPr>
        <vertAlign val="superscript"/>
        <sz val="8"/>
        <color theme="1"/>
        <rFont val="Arial"/>
        <family val="2"/>
        <charset val="238"/>
      </rPr>
      <t>4</t>
    </r>
    <r>
      <rPr>
        <sz val="8"/>
        <color theme="1"/>
        <rFont val="Arial"/>
        <family val="2"/>
        <charset val="238"/>
      </rPr>
      <t xml:space="preserve"> A CRR 81-88. cikkeit figyelembe véve</t>
    </r>
  </si>
  <si>
    <r>
      <t>Ebből: szavatoló tőkébe beszámítható</t>
    </r>
    <r>
      <rPr>
        <i/>
        <vertAlign val="superscript"/>
        <sz val="8"/>
        <rFont val="Arial"/>
        <family val="2"/>
        <charset val="238"/>
      </rPr>
      <t>4</t>
    </r>
  </si>
  <si>
    <r>
      <t>Ebből: a konszolidált járulékos tőkében figyelembe vehető leányvállalatok által kibocsátott tőkeinstrumentumok</t>
    </r>
    <r>
      <rPr>
        <i/>
        <vertAlign val="superscript"/>
        <sz val="8"/>
        <color theme="1"/>
        <rFont val="Arial"/>
        <family val="2"/>
        <charset val="238"/>
      </rPr>
      <t>4</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</si>
  <si>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</si>
  <si>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</si>
  <si>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</si>
  <si>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</si>
  <si>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</si>
  <si>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</si>
  <si>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</si>
  <si>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</si>
  <si>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</si>
  <si>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</si>
  <si>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t>
    </r>
  </si>
  <si>
    <t>A</t>
  </si>
  <si>
    <t>B</t>
  </si>
  <si>
    <t>C</t>
  </si>
  <si>
    <t>D</t>
  </si>
  <si>
    <t>OTP Csoport konszolidált nyilvánosságra hozatali dokumentuma</t>
  </si>
  <si>
    <t xml:space="preserve"> Befektetések társult és egyéb vállalkozásokban</t>
  </si>
  <si>
    <t>Tényleges nyereségadó-követelések</t>
  </si>
  <si>
    <t>Értékesítésre tartott befektetett eszközök</t>
  </si>
  <si>
    <t>Tényleges nyereségadó-kötelezettségek</t>
  </si>
  <si>
    <t>Céltartalékok</t>
  </si>
  <si>
    <t>Értékesítésre tartott befektetett eszközökhöz közvetlenül kapcsolódó kötelezettségek</t>
  </si>
  <si>
    <t>Amortizált bekerülési értéken értékelt hitelek</t>
  </si>
  <si>
    <t>Eredménnyel szemben kötelezően valósan értékelt hitelek</t>
  </si>
  <si>
    <t>Szerbia</t>
  </si>
  <si>
    <t>Üzbegisztán</t>
  </si>
  <si>
    <t>Ukrajna</t>
  </si>
  <si>
    <t>Vissza a tartalomhoz</t>
  </si>
  <si>
    <t>Az éghajlatváltozással kapcsolatos átállás potenciális kockázatának mutatói: A kitettségek hitelminősége ágazatonként, kibocsátásmennyiség és hátralévő futamidő szerint</t>
  </si>
  <si>
    <t>Ágazat/alágazat</t>
  </si>
  <si>
    <t>a</t>
  </si>
  <si>
    <t>b</t>
  </si>
  <si>
    <t>c</t>
  </si>
  <si>
    <t>d</t>
  </si>
  <si>
    <t>e</t>
  </si>
  <si>
    <t>f</t>
  </si>
  <si>
    <t>j</t>
  </si>
  <si>
    <t>k</t>
  </si>
  <si>
    <t>l</t>
  </si>
  <si>
    <t>m</t>
  </si>
  <si>
    <t>n</t>
  </si>
  <si>
    <t>o</t>
  </si>
  <si>
    <t>p</t>
  </si>
  <si>
    <t>Bruttó könyv szerinti érték (millió EUR)</t>
  </si>
  <si>
    <t>Halmozott értékvesztés, a hitelkockázat-változásból származó negatív valósérték-változás halmozott összege és céltartalékok (millió EUR)</t>
  </si>
  <si>
    <t>Finanszírozott ÜHG-kibocsátások (partnerek 1., 2. és 3.körbe tartozó kibocsátásai) (tonna CO2-egyenértékben)</t>
  </si>
  <si>
    <t>A portfólió bruttó könyv szerinti értékének azon százalékos aránya, amelyre vonatkozóan az i) oszlop adata (finanszírozott ÜHG-kibocsátás) vállalatspecifikus adatszolgáltatásból származik</t>
  </si>
  <si>
    <t xml:space="preserve"> &lt;= 5 év</t>
  </si>
  <si>
    <t>&gt; 5 év &lt;= 10 év</t>
  </si>
  <si>
    <t>&gt; 10 év &lt;= 20 év</t>
  </si>
  <si>
    <t>&gt; 20 év</t>
  </si>
  <si>
    <t>Átlagos súlyozott futamidő</t>
  </si>
  <si>
    <t>ebből a Párizsi Megállapodáshoz igazodó uniós referenciamutatókból kizárt vállalatokkal szembeni kitettségek</t>
  </si>
  <si>
    <t>ebből környezeti szempontból fenntartható (CCM)</t>
  </si>
  <si>
    <t>ebből nem teljesítő kitettségek</t>
  </si>
  <si>
    <t>ebből: finanszírozott, 3. körbe tartozó kibocsátások</t>
  </si>
  <si>
    <t>Az éghajlatváltozáshoz nagymértékben hozzájáruló ágazatokkal szembeni kitettségek*</t>
  </si>
  <si>
    <t>A - Mezőgazdaság, erdőgazdálkodás és halászat</t>
  </si>
  <si>
    <t>B - Bányászat és kőfejtés</t>
  </si>
  <si>
    <t xml:space="preserve">B.05 - Barnaszén és lignit bányászata </t>
  </si>
  <si>
    <t xml:space="preserve">B.06 - Kőolaj és földgázkitermelés  </t>
  </si>
  <si>
    <t xml:space="preserve">B.07 - Fémércek bányászata  </t>
  </si>
  <si>
    <t>B.08 - Egyéb bányászat</t>
  </si>
  <si>
    <t>B.09 - Bányászati szolgáltatás</t>
  </si>
  <si>
    <t>C - Feldolgozópar</t>
  </si>
  <si>
    <t>C.10 - Élelmiszerek gyártása</t>
  </si>
  <si>
    <t>C.11 - Italgyártás</t>
  </si>
  <si>
    <t>C.12 - Dohánytermék gyártása</t>
  </si>
  <si>
    <t>C.13 - Textilgyártás</t>
  </si>
  <si>
    <t>C.14 - Ruházat gyártása</t>
  </si>
  <si>
    <t>C.15 - Bőr és bőrtermék gyártása</t>
  </si>
  <si>
    <t>C.16 - Fafeldolgozás, valamint fa- és parafatermékek gyártása (kivéve bútorgyártás); szalma- és fonottáru gyártása</t>
  </si>
  <si>
    <t xml:space="preserve">C.17 - Papíripari rostanyag, papír és karton gyártása </t>
  </si>
  <si>
    <t>C.18 - Nyomdaipari tevékenység, nyomdai szolgáltatás</t>
  </si>
  <si>
    <t>C.19 - Kokszolókemencei termék gyártása</t>
  </si>
  <si>
    <t xml:space="preserve">C.20 - Vegyi anyag gyártása </t>
  </si>
  <si>
    <t>C.21 - Gyógyszergyártás</t>
  </si>
  <si>
    <t>C.22 - Gumigyártás</t>
  </si>
  <si>
    <t>C.23 - Egyéb nemfém ásványi termék gyártása</t>
  </si>
  <si>
    <t>C.24 - Fémalapanyag gyártása</t>
  </si>
  <si>
    <t>C.25 - Fémfeldolgozási termékek gyártása (kivéve gép, berendezés)</t>
  </si>
  <si>
    <t>C.26 - Számítógép, elektronikai, optikai termék gyártása</t>
  </si>
  <si>
    <t>C.27 - Elektromos berendezések gyártása</t>
  </si>
  <si>
    <t>C.28 - Gép, gépi berendezés gyártása</t>
  </si>
  <si>
    <t>C.29 - Közúti jármű gyártása</t>
  </si>
  <si>
    <t>C.30 - Egyéb jármű gyártása</t>
  </si>
  <si>
    <t>C.31 - Bútorgyártás</t>
  </si>
  <si>
    <t>C.32 - Egyéb feldolgozóipar</t>
  </si>
  <si>
    <t>C.33 - Gép, gépi berendezés javítása, üzembe helyezése</t>
  </si>
  <si>
    <t>D - Villamosenergia-, gáz-, gőz- és légkondicionáló-ellátás</t>
  </si>
  <si>
    <t>D35.1 - Villamosenergia-termelés, -ellátás</t>
  </si>
  <si>
    <t>D35.11 - Villamosenergia-termelés</t>
  </si>
  <si>
    <t>D35.2 - Gázellátás</t>
  </si>
  <si>
    <t>D35.3 - Gőzellátás és légkondicionálás</t>
  </si>
  <si>
    <t>E - Vízellátás; szennyvízelvezetés, hulladékgazdálkodás és szennyeződésmentesítés</t>
  </si>
  <si>
    <t>F - Építőipar</t>
  </si>
  <si>
    <t>F.41 - Épületek építése</t>
  </si>
  <si>
    <t>F.42 - Építőmérnöki tevékenység</t>
  </si>
  <si>
    <t>F.43 - Speciális építőipari tevékenység</t>
  </si>
  <si>
    <t>G - Kereskedelem; gépjárművek és motorkerékpárok javítása</t>
  </si>
  <si>
    <t>H - Szállítás és tárolás</t>
  </si>
  <si>
    <t>H.49 - Szárazföldi és csővezetékes szállítás</t>
  </si>
  <si>
    <t>H.50 - Vízi szállítás</t>
  </si>
  <si>
    <t>H.51 - Légi szállítás</t>
  </si>
  <si>
    <t>H.52 - Raktározás és szállítást segítő tevékenység</t>
  </si>
  <si>
    <t>H.53 - Postai, futárpostai tevékenység</t>
  </si>
  <si>
    <t>I - Szálláshely-szolgáltatás, vendéglátás</t>
  </si>
  <si>
    <t>L - Ingatlanügyletek</t>
  </si>
  <si>
    <t>Az éghajlatváltozáshoz nagymértékben hozzájáruló ágazatokon kívüli ágazatokkal szembeni kitettségek*</t>
  </si>
  <si>
    <t>K - Pénzügyi és biztosítási tevékenység</t>
  </si>
  <si>
    <t>Egyéb ágazatokkal szembeni kitettségek (NACE kódok J, M - U)</t>
  </si>
  <si>
    <t>* Az (EU) 2016/1011 rendeletnek az uniós éghajlatváltozási referenciaértékekre és a Párizshoz igazodó uniós referenciaértékekre vonatkozó minimumkövetelmények tekintetében történő kiegészítéséről szóló (EU) 2020/1818 felhatalmazáson alapuló bizottsági rendeletnek megfelelően - Az éghajlati referenciaértékekre vonatkozó előírásokról szóló rendelet - 6 preambulumbekezdés: Az 1893/2006/EK rendelet I. mellékletének A-H és L szakaszában felsorolt ágazatok.</t>
  </si>
  <si>
    <t>Az éghajlatváltozással kapcsolatos átállás potenciális kockázatának mutatói: Ingatlannal fedezett hitelek – A biztosíték energiahatékonysága</t>
  </si>
  <si>
    <t>A partner ágazata</t>
  </si>
  <si>
    <t>Bruttó könyv szerinti érték összesen (millió euró)</t>
  </si>
  <si>
    <t>Az energiahatékonyság szintje (a biztosíték energiahatékonysága kWh/m²-ben)</t>
  </si>
  <si>
    <t>Az energiahatékonyság szintje (a biztosíték energetikai tanúsítványa)</t>
  </si>
  <si>
    <t>Energetikai tanúsítvány nélküli biztosíték</t>
  </si>
  <si>
    <t>0; &lt;= 100</t>
  </si>
  <si>
    <t>&gt; 100; &lt;= 200</t>
  </si>
  <si>
    <t>&gt; 200; &lt;= 300</t>
  </si>
  <si>
    <t>&gt; 300; &lt;= 400</t>
  </si>
  <si>
    <t>&gt; 400; &lt;= 500</t>
  </si>
  <si>
    <t>&gt; 500</t>
  </si>
  <si>
    <t>E</t>
  </si>
  <si>
    <t>F</t>
  </si>
  <si>
    <t>G</t>
  </si>
  <si>
    <t>ebből becsült energiahatékonysági szint (a biztosíték energiahatékonysága kWh/m²-ben)</t>
  </si>
  <si>
    <t>Az EU területén összesen</t>
  </si>
  <si>
    <t>ebből kereskedelmi ingatlannal fedezett hitelek</t>
  </si>
  <si>
    <t>ebből lakóingatlanokkal fedezett hitelek</t>
  </si>
  <si>
    <t>ebből birtokbavétellel megszerzett biztosítékok: lakó- és kereskedelmi ingatlanok</t>
  </si>
  <si>
    <t>ebből becsült energiahatékonysági szintje (a biztosíték energiahatékonysága kWh/m²-ben)</t>
  </si>
  <si>
    <t>Az EU területén kívül összesen</t>
  </si>
  <si>
    <t>Az éghajlatváltozással kapcsolatos átállás potenciális kockázatának mutatói: Igazodási mérőszámok</t>
  </si>
  <si>
    <t>Szektor</t>
  </si>
  <si>
    <t>NACE kategóriák</t>
  </si>
  <si>
    <t>Portfólió bruttó könyv szerinti értéke (millió EUR)</t>
  </si>
  <si>
    <t>Összehangolási mérőszám**</t>
  </si>
  <si>
    <t>Referenciaév</t>
  </si>
  <si>
    <t>Az IEA NZE2050-től való távolság %-ban ***</t>
  </si>
  <si>
    <t>Cél (referenciaév + 3 év)</t>
  </si>
  <si>
    <t>Erőművek</t>
  </si>
  <si>
    <t>Fosszilis tüzelőanyagok égetése</t>
  </si>
  <si>
    <t>Autóipar</t>
  </si>
  <si>
    <t>Légiközlekedés</t>
  </si>
  <si>
    <t>Tengeri szállítás</t>
  </si>
  <si>
    <t>Cement-, klinker- és mészgyártás</t>
  </si>
  <si>
    <t>Vas- és acél-, koksz- és fémérctermelés</t>
  </si>
  <si>
    <t>... az intézmény üzleti modelljéhez kapcsolódó lehetséges kiegészítések</t>
  </si>
  <si>
    <t>*** PiT távolság a 2030-as NZE2050 forgatókönyvtől %-ban (az egyes mérőszámok esetében)</t>
  </si>
  <si>
    <t>* A figyelembe veendő NACE kategóriák listája</t>
  </si>
  <si>
    <t>IEA szektor</t>
  </si>
  <si>
    <t>B oszlop - NACE ágazatok (minimálisan) - Kötelezően feltüntetendő ágazatok</t>
  </si>
  <si>
    <t>**Példák a mérőszámokra - a teljesség igénye nélkül. Az intézményeknek az IEA forgatókönyvében meghatározott mérőszámokat kell alkalmazniuk.</t>
  </si>
  <si>
    <t>Ágazat a táblában</t>
  </si>
  <si>
    <t>ágazat</t>
  </si>
  <si>
    <t>kód</t>
  </si>
  <si>
    <t>hajózás</t>
  </si>
  <si>
    <t>Átlagos CO2-tonna/utas-km
Átlagos gCO₂/MJ 
és
A magas szén-dioxid-kibocsátású technológiák (belső égésű motorok) átlagos aránya.</t>
  </si>
  <si>
    <t>Energiatermelés</t>
  </si>
  <si>
    <t>energiatermelés</t>
  </si>
  <si>
    <t>Átlagos tonna CO2/ MWh 
és 
a magas szén-dioxid-kibocsátású technológiák (olaj, gáz, szén) átlagos aránya.</t>
  </si>
  <si>
    <t>Fosszilis tüzelőanyag felhasználása</t>
  </si>
  <si>
    <t>Olaj és gáz</t>
  </si>
  <si>
    <t>Átlagos tonna CO2 per GJ.
és
A magas szén-dioxid-kibocsátású technológiák (belső égésű motorok) átlagos aránya.</t>
  </si>
  <si>
    <t>Acél</t>
  </si>
  <si>
    <t>Átlagos CO2-tonnánkénti kibocsátás
és
a nagy szén-dioxid-kibocsátású technológiák (belső égésű motorok) átlagos aránya.</t>
  </si>
  <si>
    <t>Szén</t>
  </si>
  <si>
    <t>cement</t>
  </si>
  <si>
    <t>A fenntartható légi járművek üzemanyagainak átlagos aránya
és
Átlagos CO2-tonna/utas-km</t>
  </si>
  <si>
    <t>Átlagos CO2-tonna/utas-km
és
a nagy szén-dioxid-kibocsátású technológiák (belső égésű motorok) átlagos aránya.</t>
  </si>
  <si>
    <t>Az éghajlatváltozással kapcsolatos átállás potenciális kockázatának mutatói: A 20 legnagyobb szén-dioxid-kibocsátó vállalattal szembeni kitettségek</t>
  </si>
  <si>
    <t>Bruttó könyv szerinti érték (összesített)</t>
  </si>
  <si>
    <t>A bruttó könyv szerinti érték (összesített) a teljes bruttó könyv szerinti értékhez képest*</t>
  </si>
  <si>
    <t>Ebből környezeti szempontból fenntartható (CCM)</t>
  </si>
  <si>
    <t>Súlyozott átlagos futamidő</t>
  </si>
  <si>
    <t>A figyelembe vett vállalatok száma</t>
  </si>
  <si>
    <t xml:space="preserve">*A világ 20 legnagyobb szén-dioxid-kibocsátó vállalata közé tartozó partnerek esetében
</t>
  </si>
  <si>
    <t>Az éghajlatváltozással kapcsolatos potenciális fizikai kockázatok mutatói: Fizikai kockázatokkal szembeni kitettség</t>
  </si>
  <si>
    <t>Változó: Az éghajlatváltozás okozta akut és krónikus események miatti fizikai kockázatok által érintett földrajzi terület</t>
  </si>
  <si>
    <t>ebből az éghajlatváltozás okozta fizikai események hatásaira érzékeny kitettség</t>
  </si>
  <si>
    <t>Lejárati sávok szerinti bontás</t>
  </si>
  <si>
    <t>ebből az éghajlatváltozás okozta krónikus események hatásaira érzékeny kitettség</t>
  </si>
  <si>
    <t>ebből az éghajlatváltozás okozta akut események hatásaira érzékeny kitettség</t>
  </si>
  <si>
    <t>ebből az éghajlatváltozás okozta krónikus és akut események hatásaira egyaránt érzékeny kitettség</t>
  </si>
  <si>
    <t>ebből nem teljesítő</t>
  </si>
  <si>
    <t>C - feldolgozóipar</t>
  </si>
  <si>
    <t>E - Vízellátás; csatornázás, hulladékgazdálkodás és szennyeződésmentesítés</t>
  </si>
  <si>
    <t>G - Nagy- és kiskereskedelem; gépjárművek és motorkerékpárok javítása</t>
  </si>
  <si>
    <t>H - Szállítás és raktározás</t>
  </si>
  <si>
    <t>Lakóingatlanokkal fedezett hitelek</t>
  </si>
  <si>
    <t>Kereskedelmi ingatlannal fedezettű hitelek</t>
  </si>
  <si>
    <t>Birtokbavétellel megszerzett biztosítékok</t>
  </si>
  <si>
    <t>Egyéb érintett ágazatok (adott esetben az alább lebontva)</t>
  </si>
  <si>
    <t>Összefoglaló – A taxonómiához igazodó kitettségekre vonatkozó fő teljesítménymutatók (KPI)</t>
  </si>
  <si>
    <t>Fő teljesítménymutató</t>
  </si>
  <si>
    <t>%-os lefedettség (az összes eszközön belül) (*)</t>
  </si>
  <si>
    <t>Éghajlatváltozás mérséklése</t>
  </si>
  <si>
    <t>Éghajlatváltozáshoz való alkalmazkodás</t>
  </si>
  <si>
    <t>Összes (Éghajlatváltozás mérséklése + Éghajlatváltozáshoz való alkalmazkodás)</t>
  </si>
  <si>
    <t>GAR-állomány</t>
  </si>
  <si>
    <t>GAR-állományváltozás</t>
  </si>
  <si>
    <t>*A KPI által lefedett eszközök %-os aránya a bank összes eszközéhez viszonyítva</t>
  </si>
  <si>
    <t>Mérséklő intézkedések: A GAR kiszámításához figyelembe vett eszközök</t>
  </si>
  <si>
    <t>millió EUR</t>
  </si>
  <si>
    <t>T nyilvánosságra hozatali vonatkozási időpont</t>
  </si>
  <si>
    <t>Éghajlatváltozás mérséklése (CCM)</t>
  </si>
  <si>
    <t>Éghajlatváltozáshoz való alkalmazkodás (CCA)</t>
  </si>
  <si>
    <t>Összesen (CCM + CCA)</t>
  </si>
  <si>
    <t>ebből a taxonómia szempontjából releváns ágazatok (taxonómiához igazítható)</t>
  </si>
  <si>
    <t>ebből környezeti szempontból fenntartható (taxonómiához igazodó tevékenységek)</t>
  </si>
  <si>
    <t>ebből speciális hitelezés</t>
  </si>
  <si>
    <t>ebből átállás</t>
  </si>
  <si>
    <t>ebből támogató</t>
  </si>
  <si>
    <t>ebből alkalmazkodás</t>
  </si>
  <si>
    <t>ebből átállás/alkalmazkodás</t>
  </si>
  <si>
    <t>GAR - A számlálóban és nevezőben egyaránt figyelembe vett eszközök</t>
  </si>
  <si>
    <t>A GAR számításához figyelembe vehető hitelek és előlegek, nem kereskedelmi céllal tartott hitelviszonyt megtestesítő értékpapírok és tulajdoni részesedést megtestesítő eszközök</t>
  </si>
  <si>
    <t>Pénzügyi vállalatok</t>
  </si>
  <si>
    <t>Hitelviszony megtestesítő értékpapírok, ideértve zöld felhasználású (UoP)</t>
  </si>
  <si>
    <t>egyéb pénzügyi vállalatok</t>
  </si>
  <si>
    <t>ebből befektetési vállalkozások</t>
  </si>
  <si>
    <t>ebből vagyonkezelő társaságok</t>
  </si>
  <si>
    <t>ebből biztosítók</t>
  </si>
  <si>
    <t>AZ NFRD szerinti közzétételi kötelezettségek hatálya alá tartozó nem pénzügyi vállalatok</t>
  </si>
  <si>
    <t>ebből lakóingatlannal fedezett hitelek</t>
  </si>
  <si>
    <t>ebből épület-korszerűsítést célzó hitelek</t>
  </si>
  <si>
    <t>ebből gépjárműhitelek</t>
  </si>
  <si>
    <t>Helyi önkormányzat finanszírozása</t>
  </si>
  <si>
    <t>Lakásfinanszírozás</t>
  </si>
  <si>
    <t>Egyéb helyi önkormányzat finanszírozás</t>
  </si>
  <si>
    <t>Birtokbavétellel megszerzett biztosítékok: lakó- és kereskedelmi ingatlanok</t>
  </si>
  <si>
    <t>GAR-eszközök összesen</t>
  </si>
  <si>
    <t xml:space="preserve">Assets excluded from the numerator for GAR calculation (covered in the denominator) </t>
  </si>
  <si>
    <t>Uniós nem pénzügyi vállalatok (az NFRD szerinti közzétételi kötelezettségek hatálya alá nem tartozó)</t>
  </si>
  <si>
    <t>Nem uniós partnerek (az NFRD szerinti közzétételi kötelezettségek hatálya alá nem tartozó)</t>
  </si>
  <si>
    <t>Származtatott ügyletek</t>
  </si>
  <si>
    <t>Látra szóló bankközi kölcsönök</t>
  </si>
  <si>
    <t>Készpénz és készpénzzel kapcsolatos eszközök</t>
  </si>
  <si>
    <t>Egyéb eszközök (pl. cégérték, tőzsdei áruk stb.)</t>
  </si>
  <si>
    <t>A nevezőben (GAR) szereplő összes eszköz</t>
  </si>
  <si>
    <t xml:space="preserve">  </t>
  </si>
  <si>
    <t>A GAR kiszámításához használt számlálóból és nevezőből egyaránt kizárt egyéb eszközök</t>
  </si>
  <si>
    <t>Kormányzatok</t>
  </si>
  <si>
    <t>Központi bankkal szembeni kitettségek</t>
  </si>
  <si>
    <t>Kereskedési könyv</t>
  </si>
  <si>
    <t>Számlálóból s nevezőből kizárt eszközök összesen</t>
  </si>
  <si>
    <t>Eszközök összesen</t>
  </si>
  <si>
    <t>GAR (%)</t>
  </si>
  <si>
    <t>q</t>
  </si>
  <si>
    <t>r</t>
  </si>
  <si>
    <t>s</t>
  </si>
  <si>
    <t>t</t>
  </si>
  <si>
    <t>u</t>
  </si>
  <si>
    <t>v</t>
  </si>
  <si>
    <t>w</t>
  </si>
  <si>
    <t>x</t>
  </si>
  <si>
    <t>y</t>
  </si>
  <si>
    <t>z</t>
  </si>
  <si>
    <t>aa</t>
  </si>
  <si>
    <t>ab</t>
  </si>
  <si>
    <t>ac</t>
  </si>
  <si>
    <t>ad</t>
  </si>
  <si>
    <t>ae</t>
  </si>
  <si>
    <t>af</t>
  </si>
  <si>
    <t>T nyilvánosságra hozatali vonatkozási időpont: állományra vonatkozó fő teljesítménymutatók</t>
  </si>
  <si>
    <t>T nyilvánosságra hozatali vonatkozási időpont: állományváltozásra vonatkozó fő teljesítménymutatók</t>
  </si>
  <si>
    <t>A taxonómia szempontjából releváns ágazatokat finanszírozó eszközök aránya</t>
  </si>
  <si>
    <t>Az összes lefedett eszköz aránya</t>
  </si>
  <si>
    <t>A taxonómia szempontjából releváns ágazatokat finanszírozó új eszközök aránya</t>
  </si>
  <si>
    <t>Az összes lefedett új eszköz aránya</t>
  </si>
  <si>
    <t>ebből környezeti szempontból fenntartható</t>
  </si>
  <si>
    <t>%  (a nevezőben szereplő lefedett eszközök összességéhez viszonyítva)</t>
  </si>
  <si>
    <t>GAR</t>
  </si>
  <si>
    <t>A Gar számításához figyelembe vehető hitelek és előlegek, nem kereskedelmi céllal tartott hitelviszonyt megtestesítő értékpapírok és tulajdoni részesedést megtestesítő eszközök</t>
  </si>
  <si>
    <t>AZ NRFO szerinti közzétételi kötelezettségek hatálya alá tartozó nem pénzügyi vállalatok</t>
  </si>
  <si>
    <t>Mérséklő intézkedések: BTAR</t>
  </si>
  <si>
    <t>Mérséklő intézkedések: A BTAR kiszámításához figyelembe vett eszközök</t>
  </si>
  <si>
    <t>Bruttó könyv szerinti érték összesen</t>
  </si>
  <si>
    <t>A GAR számításához használt számlából kizárt (a nevezőben szereplő), de a BTAR számlálójában és nevezőjében szereplő eszközök</t>
  </si>
  <si>
    <t>BTAR Eszközök összesen</t>
  </si>
  <si>
    <t>A BTAR kiszámításához használt számlából kizárt (de a nevezőben szereplő) eszközök</t>
  </si>
  <si>
    <t>A nevezőben szereplő eszközök összesen</t>
  </si>
  <si>
    <t>A BTAR kiszámításához használt számlálóból és a nevezőnől egyaránt kizárt egyéb eszközök</t>
  </si>
  <si>
    <t>Számlálóból és nevezőből kizárt eszközök összesen</t>
  </si>
  <si>
    <t>BTAR %</t>
  </si>
  <si>
    <t>A taxonómia szempontjából releváns ágazatokat finanszírozó, figyelembe vehető eszközök aránya</t>
  </si>
  <si>
    <t>A taxonómia szempontjából releváns ágazatokat finanszírozó új, figyelembe vehető eszközök aránya</t>
  </si>
  <si>
    <t>BTAR</t>
  </si>
  <si>
    <t>Összefoglaló – BTAR %</t>
  </si>
  <si>
    <t>%-os lefedettség (az összes eszközön belül)*</t>
  </si>
  <si>
    <t>Az éghajlatváltozás mérséklése (CCM)</t>
  </si>
  <si>
    <t>Az éghajlatváltozáshoz való alkalmazkodás (CCA)</t>
  </si>
  <si>
    <t>BTAR állomány</t>
  </si>
  <si>
    <t>BTAR állományváltozás</t>
  </si>
  <si>
    <t xml:space="preserve"> </t>
  </si>
  <si>
    <t>Az éghajlatváltozás mérséklését célzó, az (EU) 2020/852 rendelet hatálya alá nem tartozó egyéb intézkedések</t>
  </si>
  <si>
    <t>Pénzügyi instrumentum típusa</t>
  </si>
  <si>
    <t>Partner típusa</t>
  </si>
  <si>
    <t>A mérsékelt kockázat típusa (éghajlatváltozási átállási kockázat)</t>
  </si>
  <si>
    <t>A mérsékelt kockázat típusa (éghajlatváltozási fizikai kockázat)</t>
  </si>
  <si>
    <t>A mérséklő intézkedések jellegére vonatkozó minőségi információk</t>
  </si>
  <si>
    <t>Kötvények (az uniós standardok szerint zöldnek, fenntarthatónak, fenntarthatósággal összefüggőnek stb. minősülő)</t>
  </si>
  <si>
    <t>Nem pénzügyi vállaltok</t>
  </si>
  <si>
    <t>Egyéb partnerek</t>
  </si>
  <si>
    <t>Hitelek (az uniós standardok szerint zöldnek, fenntarthatónak, fenntarthatósággal összefüggőnek stb. minősülő)</t>
  </si>
  <si>
    <t>35.23</t>
  </si>
  <si>
    <t>24</t>
  </si>
  <si>
    <t>24.1</t>
  </si>
  <si>
    <t>24.10</t>
  </si>
  <si>
    <t>24.42</t>
  </si>
  <si>
    <t>**A bank dolgozik az EU Párizshoz igazodó referenciaértékekből kizárt vállalatokkal szembeni kitettségek azonosítására szolgáló folyamat kialakításán. Ehhez speciális adatgyűjtésre van szükség az ügyfelektől, amelyet be fognak építeni az ügyfélkezelési folyamatba.</t>
  </si>
  <si>
    <t>ESG</t>
  </si>
  <si>
    <t>Hitelminőseg</t>
  </si>
  <si>
    <t>A kitettségek hitelminősége szektor, kibocsátás és hátralévő futamidő szerint</t>
  </si>
  <si>
    <t>Fedezett hitelek</t>
  </si>
  <si>
    <t>Ingatlanfedezetű hitelek - A fedezet energiahatékonysága</t>
  </si>
  <si>
    <t>Igazodási mérőszámok</t>
  </si>
  <si>
    <t>Kitettségek legnagyobb cégeknél</t>
  </si>
  <si>
    <t>A 20 legnagyobb szén-dioxid-kibocsátású céggel szembeni kitettségek</t>
  </si>
  <si>
    <t>Fizikai kockázatok</t>
  </si>
  <si>
    <t>Fizikai kockázatnak kitett kitettségek</t>
  </si>
  <si>
    <t>GAR összefoglalás</t>
  </si>
  <si>
    <t>A GAR KPI-ok összefoglalása</t>
  </si>
  <si>
    <t>GAR eszközök</t>
  </si>
  <si>
    <t>A GAR kiszámításához szükséges eszközök</t>
  </si>
  <si>
    <t>GAR %</t>
  </si>
  <si>
    <t>Eszközök a BTAR kiszámításához, BTAR %</t>
  </si>
  <si>
    <t>Egyéb enyhítő intézkedések</t>
  </si>
  <si>
    <t>Egyéb, az EU taxonómiájában nem szereplő, az éghajlatváltozást mérséklő intézkedések</t>
  </si>
  <si>
    <t>A Bankcsoport 2024. június 30-ára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</si>
  <si>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t>Likviditási ráta számításához az OTP csak az LCR-táblában szereplő tételeket használja fel.  A Bankcsoport likviditási tartalékai (HQLA) 2024 második negyedévében közel 440 millió euróval (1,5%-kal) csökkentek, míg a nettó likviditáskiáramlás 128 millió euróval (1%) emelkedtek. A szabályozói limit fölötti többlet mértéke az előző negyedévhez képest közel 570 millió euróval volt alacsonyabb az azt megelőző negyedévhez képest. A csoport konszolidált LCR mutatója 6 százalékponttal, 237%-ra csökkent, amelynek fő oka a 2024 júliusi esedékességű  900 milliós kötvényvisszahívás és szezonálisan likviditáscsökkentő üzleti működés hatását részben ellensúlyozta a sikeres 700 millió eurós tőkepiaci kibocsátás.A likviditási tartalékok kockázati profilhoz viszonyított mértéke nem változott érdemben, ezáltal továbbra is megnyugtató fedezetet jelentenek a potenciálisan felmerülő likviditási kockázati eseményekre.</t>
  </si>
  <si>
    <t>ebből: anticiklikus pufferkövetelmény</t>
  </si>
  <si>
    <t>ebből: globálisan rendszerszinten jelentős intézmények vagy egyéb rendszerszinten jelentős intézmények pufferére vonatkozó követelmény</t>
  </si>
  <si>
    <r>
      <rPr>
        <vertAlign val="superscript"/>
        <sz val="8"/>
        <rFont val="Arial"/>
        <family val="2"/>
        <charset val="238"/>
      </rPr>
      <t>1</t>
    </r>
    <r>
      <rPr>
        <sz val="8"/>
        <rFont val="Arial"/>
        <family val="2"/>
        <charset val="238"/>
      </rPr>
      <t>Az eredménytartalék tartalmazza a 2024. évi pozitív eredményt. A tárgyévi eredmény a számított osztalékelhatárolást tartalmazza.</t>
    </r>
  </si>
  <si>
    <t>Nemteljesítő hitelek és előlegek nyitó állománya - 2023.12.31</t>
  </si>
  <si>
    <t>Nemteljesítő hitelek és előlegek záró állománya - 2024.06.30  (6 =1 + 2 - 3 - 4 + 5)</t>
  </si>
  <si>
    <t>32 961*</t>
  </si>
  <si>
    <t>* Becslés</t>
  </si>
  <si>
    <t>29 376*</t>
  </si>
  <si>
    <t>25 984*</t>
  </si>
  <si>
    <t>28 510*</t>
  </si>
  <si>
    <t>**</t>
  </si>
  <si>
    <t>-</t>
  </si>
  <si>
    <t>Átlagos CO2 kibocsátás tonnában per tonna output</t>
  </si>
  <si>
    <t>N/A</t>
  </si>
  <si>
    <t>Változás a kereskedett földgázvolumenben a referencia évben 2022-höz képest (%)</t>
  </si>
  <si>
    <t>Változás a kereskedett tüzelőanyag-volumenben a referencia évben 2023-hoz képest (%)</t>
  </si>
  <si>
    <t>Változás a kitermelt kőolajvolumenben a referencia évben 2022-hoz képest (%)</t>
  </si>
  <si>
    <t>Változás a kitermelt földgázvolumenben a referencia évben 2022-hoz képest (%)</t>
  </si>
  <si>
    <t>Átlagos CO2 kibocsátás grammban per km (személyautók)</t>
  </si>
  <si>
    <t>Átlagos CO2 kibocsátás tonnában per output tonnában</t>
  </si>
  <si>
    <t>Nem lényeges</t>
  </si>
  <si>
    <t>Technológiai változás, kormányzati politika, társadalmi értékek.</t>
  </si>
  <si>
    <t>Megújuló energiatermelés, az energiahatékonyság javítása vagy energiahatékony kereskedelmi és/vagy lakóépületek építésének finanszírozása.</t>
  </si>
  <si>
    <t>Technológiai változás, kormányzati politika</t>
  </si>
  <si>
    <t>Hőstressz/hőhullám és aszály.</t>
  </si>
  <si>
    <t>Olyan alkalmazkodási megoldások (pl. öntözés, precíziós mezőgazdasági megoldások), amelyek jelentősen csökkentik a jelenlegi és a várható jövőbeli éghajlat kedvezőtlen hatásainak kockázatát (pl.) a mezőgazdaságban.
Megújuló energiatermelés, kibocsátásmentes közlekedés, energiahatékonyság javítása, energiatakarékos épületek építése.</t>
  </si>
  <si>
    <t>Kormányzati politika és társadalmi értékek.</t>
  </si>
  <si>
    <t>Ide tartoznak az ingatlanokhoz kapcsolódó zöld hitelek, amelyeknél a hitel felhasználása a következők valamelyikére irányul: alacsony károsanyag-kibocsátású ingatlanok építése vagy vásárlása; meglévő épületek felújítása; nulla kibocsátású személygépkocsik vásárlása.</t>
  </si>
  <si>
    <t>Épületek energiahatékonyságának javítása, energiahatékony épületek építése vagy vásárlása.
A Magyar Nemzeti Bank kedvezményes zöldtőke-szükséglet kezelésének figyelembevétele a lakáshitelek esetében.</t>
  </si>
  <si>
    <t>Az épületek energiahatékonyságának javítása: beleértve legalább a PED 30%-os javítását és az energiahatékonysági berendezések telepítését, karbantartását és javítását.
A Magyar Nemzeti Bank kedvezményes zöldtőke-szükséglet kezelésének figyelembevétele a lakáshitelek esetében.</t>
  </si>
  <si>
    <t>Ebben a sablonban bemutatott adatok azonosításához az OTP Csoport a Refinitive adatplatformját használta fel a 20 leginkább szén-dioxid-intenzív vállalat azonosítására. Ennek eredményeképpen az OTP Csoport nincs kitéve a 20 legnagyobb szén-dioxid-intenzív vállalatnak. Elemzésünkkel összhangban a táblázatot üresen hagytuk.</t>
  </si>
  <si>
    <t>Átlagos CO2 kibocsátás tonnában per MWh</t>
  </si>
  <si>
    <t>KM2: Fő mérőszámok – MREL (Szavatoló tőkére, leírható illetve átalakítható kötelezettségre vonatkozó követelmény)</t>
  </si>
  <si>
    <t>A KM2 táblázatban szereplő információk az OTP Bank szanálás alá vonható csoportjának szintjén kerülnek közzétételre, amely eltér a CRR szerinti prudenciálisan konszolidált csoporttól.
Az OTP Csoport számára a szanálási hatóság által meghatározott előnyben részesített szanálási stratégia a Multiple point of entry (MPE) stratégia, és az OTP Bank, mint szanálás alá vonható szervezet a szanálás alá vonható csoportja szintjén konszolidáltan teljesíti a szavatolótőkére és a leírható, illetve átalakítható kötelezettségekre vonatkozó minimumkövetelményt (MREL követelmény). 
Az alkalmazandó MREL követelmény és az OTP Bank szanálás alá vonható csoportjának összetétele az OTP Bank honlapján elérhető: 
https://www.otpbank.hu/static/portal/sw/file/231123_MREL_kovetelmeny_225.pdf
A közzététel a BRRD (a 2019/879/EU által módosított 2014/59/EU) irányelv 45i. cikkének (3) bekezdésén és a 2021/763/EU felhatalmazáson alapuló rendeleten alapul.</t>
  </si>
  <si>
    <t>A szavatolótőkére és a leírható, illetve átalakítható kötelezettségekre vonatkozó minimumkövetelmény (MREL)</t>
  </si>
  <si>
    <t>Szavatolótőke és leírható, illetve átalakítható kötelezettségek, arányok és összetevők</t>
  </si>
  <si>
    <t>1</t>
  </si>
  <si>
    <t xml:space="preserve">A szavatolótőke és a leírható, illetve átalakítható kötelezettségek </t>
  </si>
  <si>
    <t>EU-1a</t>
  </si>
  <si>
    <t xml:space="preserve">Ebből: szavatolótőke és alárendelt kötelezettségek </t>
  </si>
  <si>
    <t>2</t>
  </si>
  <si>
    <t>A szanálás alá vonható csoport teljes kockázati kitettségértéke (TREA)</t>
  </si>
  <si>
    <t>3</t>
  </si>
  <si>
    <t>Szavatolótőke és leírható, illetve átalakítható kötelezettségek a TREA százalékában</t>
  </si>
  <si>
    <t>4</t>
  </si>
  <si>
    <t>A szanálás alá vonható csoport teljes kitettségi mértéke (TEM)</t>
  </si>
  <si>
    <t>5</t>
  </si>
  <si>
    <t>Szavatolótőke és leírható, illetve átalakítható kötelezettségek a TEM százalékában</t>
  </si>
  <si>
    <t xml:space="preserve">Ebből: szavatolótőke vagy alárendelt kötelezettség </t>
  </si>
  <si>
    <t>6a</t>
  </si>
  <si>
    <t>Alkalmazandó-e az 575/2013/EU rendelet 72b. cikkének (4) bekezdése szerinti alárendeltségi mentesség? (5 %-os mentesség)</t>
  </si>
  <si>
    <t>6b</t>
  </si>
  <si>
    <t>Az engedélyezett, nem alárendelt leírható, illetve átalakítható kötelezettséginstrumentumok aggregált összege az 575/2013/EU rendelet 72b. cikkének (3) bekezdése szerinti alárendeltségi mérlegelés alkalmazása esetén (legfeljebb 3,5 %-os mentesség)</t>
  </si>
  <si>
    <t>6c</t>
  </si>
  <si>
    <r>
      <rPr>
        <sz val="8"/>
        <color theme="1"/>
        <rFont val="Arial"/>
        <family val="2"/>
        <charset val="238"/>
      </rPr>
      <t>Ha az 575/2013/EU rendelet 72b. cikkének (3) bekezdése szerinti maximált alárendeltségi mentesség alkalmazandó: a kizárt kötelezettségekkel egyenrangú kibocsátott finanszírozás 1. sorban megjelenített összegének, illetve a kizárt kötelezettségekkel egyenrangú kibocsátott finanszírozás azon összegének az aránya, amely a felső korlát hiányában az 1. sorban megjeleníthető lenne (%)</t>
    </r>
  </si>
  <si>
    <t>A TREA százalékában kifejezett MREL</t>
  </si>
  <si>
    <t>Ebből: szavatolótőkével vagy alárendelt kötelezettséggel fedezendő*</t>
  </si>
  <si>
    <t xml:space="preserve"> -</t>
  </si>
  <si>
    <t>A TEM százalékában kifejezett MREL</t>
  </si>
  <si>
    <t>* Az alárendeltségi követelmények 2024. december 16-tól alkalmazandóak.</t>
  </si>
  <si>
    <t>MREL</t>
  </si>
  <si>
    <t>KM2</t>
  </si>
  <si>
    <t>Fő mérőszámok – MREL (Szavatoló tőkére, leírható illetve átalakítható kötelezettségre vonatkozó követelmény)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</si>
</sst>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_-* #,##0.00\ _F_t_-;\-* #,##0.00\ _F_t_-;_-* &quot;-&quot;??\ _F_t_-;_-@_-"/>
  </numFmts>
  <fonts count="5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b/>
      <sz val="8"/>
      <color rgb="FFFF0000"/>
      <name val="Arial"/>
      <family val="2"/>
      <charset val="238"/>
    </font>
    <font>
      <vertAlign val="superscript"/>
      <sz val="8"/>
      <name val="Arial"/>
      <family val="2"/>
      <charset val="238"/>
    </font>
    <font>
      <sz val="10"/>
      <color rgb="FF000000"/>
      <name val="Arial"/>
      <family val="2"/>
      <charset val="238"/>
    </font>
    <font>
      <sz val="8"/>
      <color rgb="FF000000"/>
      <name val="Arial"/>
      <family val="2"/>
      <charset val="238"/>
    </font>
    <font>
      <i/>
      <sz val="8"/>
      <name val="Arial"/>
      <family val="2"/>
      <charset val="238"/>
    </font>
    <font>
      <i/>
      <sz val="8"/>
      <color theme="1"/>
      <name val="Arial"/>
      <family val="2"/>
      <charset val="238"/>
    </font>
    <font>
      <b/>
      <sz val="8"/>
      <color rgb="FF000000"/>
      <name val="Arial"/>
      <family val="2"/>
      <charset val="238"/>
    </font>
    <font>
      <b/>
      <vertAlign val="superscript"/>
      <sz val="8"/>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i/>
      <vertAlign val="superscript"/>
      <sz val="8"/>
      <color theme="1"/>
      <name val="Arial"/>
      <family val="2"/>
      <charset val="238"/>
    </font>
    <font>
      <i/>
      <vertAlign val="superscript"/>
      <sz val="8"/>
      <name val="Arial"/>
      <family val="2"/>
      <charset val="238"/>
    </font>
    <font>
      <b/>
      <u/>
      <sz val="12"/>
      <color theme="9" tint="-0.249977111117893"/>
      <name val="Arial"/>
      <family val="2"/>
      <charset val="238"/>
    </font>
    <font>
      <sz val="11"/>
      <color theme="0"/>
      <name val="Calibri"/>
      <family val="2"/>
      <scheme val="minor"/>
    </font>
    <font>
      <sz val="10"/>
      <name val="Arial"/>
      <family val="2"/>
      <charset val="238"/>
    </font>
    <font>
      <u/>
      <sz val="11"/>
      <color theme="10"/>
      <name val="Arial"/>
      <family val="2"/>
      <charset val="238"/>
    </font>
    <font>
      <b/>
      <strike/>
      <sz val="8"/>
      <name val="Arial"/>
      <family val="2"/>
      <charset val="238"/>
    </font>
    <font>
      <sz val="10"/>
      <color rgb="FFFF0000"/>
      <name val="Arial"/>
      <family val="2"/>
      <charset val="238"/>
    </font>
    <font>
      <sz val="10"/>
      <color theme="1"/>
      <name val="Arial"/>
      <family val="2"/>
      <charset val="238"/>
    </font>
    <font>
      <b/>
      <u/>
      <sz val="11"/>
      <color theme="1"/>
      <name val="Arial"/>
      <family val="2"/>
      <charset val="238"/>
    </font>
    <font>
      <i/>
      <sz val="10"/>
      <color theme="1"/>
      <name val="Arial"/>
      <family val="2"/>
      <charset val="238"/>
    </font>
    <font>
      <i/>
      <sz val="11"/>
      <color theme="1"/>
      <name val="Arial"/>
      <family val="2"/>
      <charset val="238"/>
    </font>
    <font>
      <b/>
      <u/>
      <sz val="11"/>
      <color theme="9" tint="-0.249977111117893"/>
      <name val="Arial"/>
      <family val="2"/>
      <charset val="238"/>
    </font>
    <font>
      <b/>
      <sz val="11"/>
      <color theme="1"/>
      <name val="Arial"/>
      <family val="2"/>
      <charset val="238"/>
    </font>
    <font>
      <sz val="11"/>
      <name val="Arial"/>
      <family val="2"/>
      <charset val="238"/>
    </font>
    <font>
      <b/>
      <u/>
      <sz val="11"/>
      <color rgb="FF53A31D"/>
      <name val="Arial"/>
      <family val="2"/>
      <charset val="238"/>
    </font>
    <font>
      <i/>
      <sz val="10"/>
      <name val="Calibri"/>
      <family val="2"/>
      <charset val="238"/>
      <scheme val="minor"/>
    </font>
    <font>
      <sz val="10"/>
      <name val="Calibri"/>
      <family val="2"/>
      <charset val="238"/>
      <scheme val="minor"/>
    </font>
    <font>
      <b/>
      <sz val="10"/>
      <name val="Calibri"/>
      <family val="2"/>
      <charset val="238"/>
      <scheme val="minor"/>
    </font>
    <font>
      <sz val="8"/>
      <color theme="1"/>
      <name val="Calibri"/>
      <family val="2"/>
      <scheme val="minor"/>
    </font>
    <font>
      <sz val="9"/>
      <color theme="1"/>
      <name val="Arial"/>
      <family val="2"/>
      <charset val="238"/>
    </font>
    <font>
      <sz val="10"/>
      <name val="Arial"/>
      <family val="2"/>
    </font>
    <font>
      <b/>
      <sz val="12"/>
      <name val="Arial"/>
      <family val="2"/>
    </font>
    <font>
      <sz val="9"/>
      <name val="Arial"/>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9"/>
        <bgColor indexed="64"/>
      </patternFill>
    </fill>
    <fill>
      <patternFill patternType="solid">
        <fgColor indexed="42"/>
        <bgColor indexed="64"/>
      </patternFill>
    </fill>
  </fills>
  <borders count="3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53A31D"/>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8">
    <xf numFmtId="0" fontId="0" fillId="0" borderId="0"/>
    <xf numFmtId="9" fontId="4" fillId="0" borderId="0" applyFont="0" applyFill="0" applyBorder="0" applyAlignment="0" applyProtection="0"/>
    <xf numFmtId="0" fontId="5" fillId="0" borderId="0"/>
    <xf numFmtId="0" fontId="19" fillId="0" borderId="0">
      <alignment horizontal="left" vertical="center" wrapText="1"/>
    </xf>
    <xf numFmtId="0" fontId="26"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43" fontId="4" fillId="0" borderId="0" applyFont="0" applyFill="0" applyBorder="0" applyAlignment="0" applyProtection="0"/>
    <xf numFmtId="0" fontId="4" fillId="0" borderId="0"/>
    <xf numFmtId="0" fontId="1" fillId="0" borderId="0"/>
    <xf numFmtId="9" fontId="37" fillId="0" borderId="0" applyFont="0" applyFill="0" applyBorder="0" applyAlignment="0" applyProtection="0"/>
    <xf numFmtId="0" fontId="54" fillId="0" borderId="0">
      <alignment vertical="center"/>
    </xf>
    <xf numFmtId="0" fontId="55" fillId="0" borderId="0" applyNumberFormat="0" applyFill="0" applyBorder="0" applyAlignment="0" applyProtection="0"/>
    <xf numFmtId="0" fontId="54" fillId="0" borderId="0">
      <alignment vertical="center"/>
    </xf>
    <xf numFmtId="3" fontId="54" fillId="7" borderId="29" applyFont="0">
      <alignment horizontal="right" vertical="center"/>
      <protection locked="0"/>
    </xf>
  </cellStyleXfs>
  <cellXfs count="699">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1" fillId="0" borderId="3" xfId="0" applyFont="1" applyFill="1" applyBorder="1" applyAlignment="1">
      <alignment vertical="center" wrapText="1"/>
    </xf>
    <xf numFmtId="0" fontId="13" fillId="0" borderId="0" xfId="0" applyFont="1"/>
    <xf numFmtId="0" fontId="13" fillId="0" borderId="0" xfId="0" quotePrefix="1" applyFont="1"/>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3" fillId="0" borderId="0" xfId="0" applyFont="1" applyFill="1" applyBorder="1" applyAlignment="1">
      <alignment wrapText="1"/>
    </xf>
    <xf numFmtId="3" fontId="14" fillId="0" borderId="0" xfId="0" applyNumberFormat="1"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2" fillId="0" borderId="3" xfId="2" applyFont="1" applyBorder="1" applyAlignment="1">
      <alignment horizontal="center" vertical="center" wrapText="1"/>
    </xf>
    <xf numFmtId="0" fontId="13" fillId="0" borderId="0" xfId="2" applyFont="1" applyFill="1" applyBorder="1" applyAlignment="1">
      <alignment vertical="center"/>
    </xf>
    <xf numFmtId="0" fontId="12" fillId="0" borderId="1" xfId="2" applyFont="1" applyBorder="1" applyAlignment="1">
      <alignment horizontal="center" vertical="center" wrapText="1"/>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11" fillId="0" borderId="8" xfId="0" applyFont="1" applyFill="1" applyBorder="1" applyAlignment="1">
      <alignment vertical="center" wrapText="1"/>
    </xf>
    <xf numFmtId="3" fontId="11" fillId="0" borderId="8" xfId="0" applyNumberFormat="1" applyFont="1" applyFill="1" applyBorder="1" applyAlignment="1">
      <alignment vertical="center"/>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49" fontId="20" fillId="0" borderId="0" xfId="3" applyNumberFormat="1" applyFont="1" applyFill="1" applyBorder="1" applyAlignment="1">
      <alignment horizontal="left" vertical="center" wrapText="1"/>
    </xf>
    <xf numFmtId="3" fontId="14" fillId="0" borderId="0" xfId="3" applyNumberFormat="1" applyFont="1" applyFill="1" applyBorder="1" applyAlignment="1">
      <alignment horizontal="center" vertical="center" wrapText="1"/>
    </xf>
    <xf numFmtId="3" fontId="21" fillId="0" borderId="0" xfId="3" applyNumberFormat="1" applyFont="1" applyFill="1" applyBorder="1" applyAlignment="1">
      <alignment horizontal="center" vertical="center" wrapText="1"/>
    </xf>
    <xf numFmtId="49" fontId="22" fillId="0" borderId="0" xfId="3" applyNumberFormat="1" applyFont="1" applyFill="1" applyBorder="1" applyAlignment="1">
      <alignment horizontal="left" vertical="center" wrapText="1" indent="1"/>
    </xf>
    <xf numFmtId="0" fontId="14" fillId="0" borderId="0" xfId="2" applyFont="1" applyFill="1" applyBorder="1" applyAlignment="1">
      <alignment wrapText="1"/>
    </xf>
    <xf numFmtId="49" fontId="23" fillId="0" borderId="0" xfId="3" applyNumberFormat="1" applyFont="1" applyFill="1" applyBorder="1" applyAlignment="1">
      <alignment horizontal="left" vertical="center" wrapText="1"/>
    </xf>
    <xf numFmtId="49" fontId="21" fillId="0" borderId="0" xfId="3" applyNumberFormat="1" applyFont="1" applyFill="1" applyBorder="1" applyAlignment="1">
      <alignment horizontal="left" vertical="center" wrapText="1" indent="1"/>
    </xf>
    <xf numFmtId="49" fontId="21" fillId="0" borderId="0" xfId="3" applyNumberFormat="1" applyFont="1" applyFill="1" applyBorder="1" applyAlignment="1">
      <alignment horizontal="left" vertical="center" wrapText="1" indent="2"/>
    </xf>
    <xf numFmtId="49" fontId="21" fillId="0" borderId="0" xfId="3" applyNumberFormat="1" applyFont="1" applyFill="1" applyBorder="1" applyAlignment="1">
      <alignment horizontal="left" vertical="center" wrapText="1" indent="3"/>
    </xf>
    <xf numFmtId="0" fontId="11" fillId="0" borderId="3" xfId="2" applyFont="1" applyFill="1" applyBorder="1" applyAlignment="1">
      <alignment horizontal="center" vertical="center" wrapText="1"/>
    </xf>
    <xf numFmtId="49" fontId="20" fillId="0" borderId="2" xfId="3" applyNumberFormat="1" applyFont="1" applyFill="1" applyBorder="1" applyAlignment="1">
      <alignment horizontal="left" vertical="center" wrapText="1"/>
    </xf>
    <xf numFmtId="3" fontId="14" fillId="0" borderId="2" xfId="3" applyNumberFormat="1" applyFont="1" applyFill="1" applyBorder="1" applyAlignment="1">
      <alignment horizontal="center" vertical="center" wrapText="1"/>
    </xf>
    <xf numFmtId="49" fontId="12" fillId="0" borderId="4" xfId="3" applyNumberFormat="1" applyFont="1" applyFill="1" applyBorder="1" applyAlignment="1">
      <alignment horizontal="left" vertical="center" wrapText="1"/>
    </xf>
    <xf numFmtId="3" fontId="11" fillId="0" borderId="4" xfId="3" applyNumberFormat="1" applyFont="1" applyFill="1" applyBorder="1" applyAlignment="1">
      <alignment horizontal="center" vertical="center" wrapText="1"/>
    </xf>
    <xf numFmtId="49" fontId="20" fillId="0" borderId="9" xfId="3" applyNumberFormat="1" applyFont="1" applyFill="1" applyBorder="1" applyAlignment="1">
      <alignment horizontal="left" vertical="center" wrapText="1"/>
    </xf>
    <xf numFmtId="3" fontId="14" fillId="0" borderId="9" xfId="3" applyNumberFormat="1" applyFont="1" applyFill="1" applyBorder="1" applyAlignment="1">
      <alignment horizontal="center" vertical="center" wrapText="1"/>
    </xf>
    <xf numFmtId="49" fontId="23" fillId="0" borderId="4" xfId="3" applyNumberFormat="1" applyFont="1" applyFill="1" applyBorder="1" applyAlignment="1">
      <alignment horizontal="left" vertical="center" wrapText="1"/>
    </xf>
    <xf numFmtId="3" fontId="11" fillId="0" borderId="0" xfId="3" applyNumberFormat="1" applyFont="1" applyFill="1" applyBorder="1" applyAlignment="1">
      <alignment horizontal="center" vertical="center" wrapText="1"/>
    </xf>
    <xf numFmtId="3" fontId="21" fillId="0" borderId="0" xfId="3" quotePrefix="1" applyNumberFormat="1" applyFont="1" applyFill="1" applyBorder="1" applyAlignment="1">
      <alignment horizontal="center"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14" fontId="12" fillId="0" borderId="2" xfId="0" applyNumberFormat="1" applyFont="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3" fillId="0" borderId="2" xfId="0" applyFont="1" applyBorder="1" applyAlignment="1">
      <alignment horizontal="center"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21" fillId="0" borderId="0" xfId="0" applyFont="1" applyFill="1" applyBorder="1" applyAlignment="1">
      <alignment horizontal="left" indent="1"/>
    </xf>
    <xf numFmtId="0" fontId="22" fillId="0" borderId="0" xfId="0" applyFont="1" applyFill="1" applyBorder="1" applyAlignment="1">
      <alignment horizontal="left" vertical="center" wrapText="1" indent="1"/>
    </xf>
    <xf numFmtId="0" fontId="22" fillId="0" borderId="0" xfId="0" applyFont="1" applyFill="1" applyBorder="1" applyAlignment="1">
      <alignment horizontal="left" wrapText="1" indent="1"/>
    </xf>
    <xf numFmtId="0" fontId="22"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2" fillId="0" borderId="0" xfId="0" applyFont="1" applyFill="1" applyBorder="1" applyAlignment="1">
      <alignment horizontal="left" indent="2"/>
    </xf>
    <xf numFmtId="0" fontId="22" fillId="0" borderId="0" xfId="0" applyFont="1" applyFill="1" applyBorder="1" applyAlignment="1">
      <alignment horizontal="left" wrapText="1" indent="2"/>
    </xf>
    <xf numFmtId="0" fontId="22"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2"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6" fillId="2" borderId="0" xfId="4" applyNumberFormat="1" applyFill="1" applyBorder="1" applyAlignment="1" applyProtection="1">
      <alignment vertical="center"/>
    </xf>
    <xf numFmtId="0" fontId="21"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21"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4" fillId="0" borderId="0" xfId="0" applyFont="1"/>
    <xf numFmtId="0" fontId="11" fillId="0" borderId="0" xfId="2" applyFont="1" applyBorder="1" applyAlignment="1">
      <alignment vertical="center" wrapText="1"/>
    </xf>
    <xf numFmtId="3" fontId="14" fillId="3" borderId="0" xfId="2" applyNumberFormat="1" applyFont="1" applyFill="1" applyBorder="1" applyAlignment="1">
      <alignment horizontal="center"/>
    </xf>
    <xf numFmtId="0" fontId="14" fillId="0" borderId="4" xfId="2" applyFont="1" applyFill="1" applyBorder="1" applyAlignment="1">
      <alignment horizontal="left" vertical="center" wrapText="1"/>
    </xf>
    <xf numFmtId="3" fontId="14" fillId="0" borderId="4" xfId="2" applyNumberFormat="1" applyFont="1" applyFill="1" applyBorder="1" applyAlignment="1">
      <alignment horizontal="center" vertical="center"/>
    </xf>
    <xf numFmtId="0" fontId="14" fillId="0" borderId="0" xfId="2" applyFont="1" applyFill="1" applyBorder="1" applyAlignment="1">
      <alignment horizontal="center" vertical="center" wrapText="1"/>
    </xf>
    <xf numFmtId="0" fontId="0" fillId="0" borderId="0" xfId="0" applyAlignment="1">
      <alignment horizontal="left"/>
    </xf>
    <xf numFmtId="0" fontId="12" fillId="0" borderId="3" xfId="2" applyFont="1" applyBorder="1" applyAlignment="1">
      <alignment vertical="center"/>
    </xf>
    <xf numFmtId="0" fontId="22"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2" fillId="0" borderId="2" xfId="2" applyFont="1" applyBorder="1" applyAlignment="1">
      <alignment horizontal="center"/>
    </xf>
    <xf numFmtId="0" fontId="13" fillId="0" borderId="0" xfId="2" applyFont="1" applyFill="1" applyBorder="1" applyAlignment="1">
      <alignment vertical="center" wrapText="1"/>
    </xf>
    <xf numFmtId="0" fontId="22"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left"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4"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0" fontId="12" fillId="0" borderId="3" xfId="2" applyFont="1" applyBorder="1" applyAlignment="1">
      <alignment horizontal="left"/>
    </xf>
    <xf numFmtId="3" fontId="13" fillId="0" borderId="0" xfId="2" applyNumberFormat="1" applyFont="1" applyFill="1" applyBorder="1" applyAlignment="1">
      <alignment horizontal="center"/>
    </xf>
    <xf numFmtId="3" fontId="12" fillId="0" borderId="3"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3" fontId="14" fillId="0" borderId="9" xfId="2" applyNumberFormat="1" applyFont="1" applyFill="1" applyBorder="1" applyAlignment="1">
      <alignment horizontal="center" vertical="center"/>
    </xf>
    <xf numFmtId="0" fontId="13" fillId="0" borderId="0" xfId="2" applyFont="1" applyFill="1" applyBorder="1" applyAlignment="1">
      <alignment horizontal="left"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0" fontId="11" fillId="0" borderId="2" xfId="0" applyFont="1" applyFill="1" applyBorder="1" applyAlignment="1">
      <alignment horizontal="left" wrapText="1"/>
    </xf>
    <xf numFmtId="3" fontId="28"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3" fontId="28"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9" fillId="0" borderId="0" xfId="0" applyFont="1" applyFill="1" applyBorder="1"/>
    <xf numFmtId="0" fontId="0" fillId="2" borderId="0" xfId="0" applyFill="1"/>
    <xf numFmtId="0" fontId="30"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31" fillId="0" borderId="0" xfId="0" applyFont="1" applyFill="1" applyAlignment="1"/>
    <xf numFmtId="0" fontId="12" fillId="0" borderId="0" xfId="0" applyFont="1" applyFill="1" applyAlignment="1"/>
    <xf numFmtId="0" fontId="31"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3" fontId="13" fillId="0" borderId="0" xfId="0" applyNumberFormat="1" applyFont="1" applyFill="1" applyBorder="1" applyAlignment="1">
      <alignment horizontal="center" vertical="center"/>
    </xf>
    <xf numFmtId="3" fontId="0" fillId="0" borderId="0" xfId="0" applyNumberFormat="1"/>
    <xf numFmtId="0" fontId="36" fillId="0" borderId="0" xfId="0" applyFont="1"/>
    <xf numFmtId="0" fontId="37" fillId="2" borderId="0" xfId="11" applyFont="1" applyFill="1"/>
    <xf numFmtId="0" fontId="38" fillId="2" borderId="0" xfId="4" applyNumberFormat="1" applyFont="1" applyFill="1" applyBorder="1" applyAlignment="1" applyProtection="1">
      <alignment vertical="center"/>
    </xf>
    <xf numFmtId="0" fontId="35" fillId="2" borderId="0" xfId="11" applyFont="1" applyFill="1"/>
    <xf numFmtId="0" fontId="11" fillId="2" borderId="1" xfId="11" applyFont="1" applyFill="1" applyBorder="1" applyAlignment="1">
      <alignment horizontal="center"/>
    </xf>
    <xf numFmtId="0" fontId="11" fillId="2" borderId="3" xfId="11" applyFont="1" applyFill="1" applyBorder="1" applyAlignment="1">
      <alignment vertical="center" wrapText="1"/>
    </xf>
    <xf numFmtId="0" fontId="39" fillId="2" borderId="3" xfId="11" applyFont="1" applyFill="1" applyBorder="1" applyAlignment="1">
      <alignment vertical="center" wrapText="1"/>
    </xf>
    <xf numFmtId="0" fontId="11" fillId="2" borderId="3" xfId="11" applyFont="1" applyFill="1" applyBorder="1" applyAlignment="1">
      <alignment horizontal="center" vertical="center" wrapText="1"/>
    </xf>
    <xf numFmtId="0" fontId="37" fillId="0" borderId="0" xfId="11" applyFont="1" applyAlignment="1">
      <alignment horizontal="center" vertical="center" wrapText="1"/>
    </xf>
    <xf numFmtId="0" fontId="37" fillId="0" borderId="0" xfId="11" applyFont="1"/>
    <xf numFmtId="0" fontId="11" fillId="0" borderId="0" xfId="11" applyFont="1" applyAlignment="1">
      <alignment horizontal="left" wrapText="1"/>
    </xf>
    <xf numFmtId="0" fontId="12" fillId="0" borderId="0" xfId="11" applyFont="1" applyAlignment="1">
      <alignment horizontal="left" vertical="center" wrapText="1" indent="2"/>
    </xf>
    <xf numFmtId="0" fontId="13" fillId="0" borderId="0" xfId="11" applyFont="1" applyAlignment="1">
      <alignment horizontal="left" vertical="center" wrapText="1" indent="2"/>
    </xf>
    <xf numFmtId="0" fontId="40" fillId="2" borderId="0" xfId="11" applyFont="1" applyFill="1"/>
    <xf numFmtId="0" fontId="40" fillId="0" borderId="0" xfId="11" applyFont="1"/>
    <xf numFmtId="0" fontId="41" fillId="2" borderId="0" xfId="11" applyFont="1" applyFill="1"/>
    <xf numFmtId="0" fontId="37" fillId="0" borderId="0" xfId="11" applyFont="1" applyAlignment="1">
      <alignment horizontal="center" vertical="center"/>
    </xf>
    <xf numFmtId="0" fontId="37" fillId="2" borderId="0" xfId="11" applyFont="1" applyFill="1" applyAlignment="1">
      <alignment vertical="center"/>
    </xf>
    <xf numFmtId="0" fontId="41" fillId="0" borderId="0" xfId="11" applyFont="1" applyAlignment="1">
      <alignment horizontal="left" vertical="center"/>
    </xf>
    <xf numFmtId="0" fontId="37" fillId="2" borderId="0" xfId="11" applyFont="1" applyFill="1" applyAlignment="1">
      <alignment vertical="center" wrapText="1"/>
    </xf>
    <xf numFmtId="0" fontId="11" fillId="2" borderId="1" xfId="11" applyFont="1" applyFill="1" applyBorder="1" applyAlignment="1">
      <alignment horizontal="center" vertical="center" wrapText="1"/>
    </xf>
    <xf numFmtId="0" fontId="37" fillId="2" borderId="0" xfId="11" applyFont="1" applyFill="1" applyAlignment="1">
      <alignment horizontal="center" vertical="center" wrapText="1"/>
    </xf>
    <xf numFmtId="0" fontId="11" fillId="2" borderId="0" xfId="11" applyFont="1" applyFill="1" applyAlignment="1">
      <alignment vertical="center" wrapText="1"/>
    </xf>
    <xf numFmtId="0" fontId="11" fillId="2" borderId="0" xfId="11" applyFont="1" applyFill="1" applyAlignment="1">
      <alignment horizontal="center" vertical="center" wrapText="1"/>
    </xf>
    <xf numFmtId="0" fontId="11" fillId="2" borderId="3" xfId="11" applyFont="1" applyFill="1" applyBorder="1" applyAlignment="1">
      <alignment wrapText="1"/>
    </xf>
    <xf numFmtId="0" fontId="12" fillId="2" borderId="0" xfId="11" applyFont="1" applyFill="1" applyAlignment="1">
      <alignment vertical="center" wrapText="1"/>
    </xf>
    <xf numFmtId="0" fontId="13" fillId="2" borderId="0" xfId="11" applyFont="1" applyFill="1" applyAlignment="1">
      <alignment horizontal="left" indent="1"/>
    </xf>
    <xf numFmtId="0" fontId="41" fillId="0" borderId="0" xfId="11" applyFont="1" applyAlignment="1">
      <alignment horizontal="left" indent="1"/>
    </xf>
    <xf numFmtId="0" fontId="16" fillId="2" borderId="0" xfId="11" applyFont="1" applyFill="1"/>
    <xf numFmtId="0" fontId="13" fillId="2" borderId="3" xfId="11" applyFont="1" applyFill="1" applyBorder="1" applyAlignment="1">
      <alignment horizontal="left" indent="1"/>
    </xf>
    <xf numFmtId="0" fontId="35" fillId="2" borderId="0" xfId="11" applyFont="1" applyFill="1" applyAlignment="1">
      <alignment horizontal="left"/>
    </xf>
    <xf numFmtId="0" fontId="42" fillId="2" borderId="0" xfId="11" applyFont="1" applyFill="1" applyAlignment="1">
      <alignment horizontal="left"/>
    </xf>
    <xf numFmtId="0" fontId="12" fillId="2" borderId="0" xfId="11" applyFont="1" applyFill="1" applyAlignment="1">
      <alignment horizontal="center"/>
    </xf>
    <xf numFmtId="0" fontId="12" fillId="2" borderId="1" xfId="11" applyFont="1" applyFill="1" applyBorder="1" applyAlignment="1">
      <alignment horizontal="center"/>
    </xf>
    <xf numFmtId="0" fontId="12" fillId="2" borderId="1" xfId="11" applyFont="1" applyFill="1" applyBorder="1" applyAlignment="1">
      <alignment horizontal="center" vertical="center" wrapText="1"/>
    </xf>
    <xf numFmtId="0" fontId="41" fillId="0" borderId="0" xfId="11" applyFont="1"/>
    <xf numFmtId="0" fontId="43" fillId="0" borderId="0" xfId="11" applyFont="1" applyAlignment="1">
      <alignment horizontal="center" vertical="center" wrapText="1"/>
    </xf>
    <xf numFmtId="0" fontId="41" fillId="0" borderId="0" xfId="11" applyFont="1" applyAlignment="1">
      <alignment horizontal="left" vertical="center" wrapText="1"/>
    </xf>
    <xf numFmtId="0" fontId="13" fillId="0" borderId="3" xfId="11" applyFont="1" applyBorder="1" applyAlignment="1">
      <alignment horizontal="left" vertical="center" wrapText="1"/>
    </xf>
    <xf numFmtId="0" fontId="43" fillId="0" borderId="3" xfId="11" applyFont="1" applyBorder="1" applyAlignment="1">
      <alignment horizontal="center" vertical="center" wrapText="1"/>
    </xf>
    <xf numFmtId="0" fontId="41" fillId="0" borderId="0" xfId="11" applyFont="1" applyAlignment="1">
      <alignment horizontal="center" vertical="center" wrapText="1"/>
    </xf>
    <xf numFmtId="0" fontId="13" fillId="2" borderId="0" xfId="11" applyFont="1" applyFill="1"/>
    <xf numFmtId="0" fontId="22" fillId="2" borderId="29" xfId="11" applyFont="1" applyFill="1" applyBorder="1"/>
    <xf numFmtId="0" fontId="16" fillId="2" borderId="0" xfId="11" applyFont="1" applyFill="1" applyAlignment="1">
      <alignment horizontal="center"/>
    </xf>
    <xf numFmtId="0" fontId="22" fillId="2" borderId="29" xfId="11" applyFont="1" applyFill="1" applyBorder="1" applyAlignment="1">
      <alignment horizontal="center" vertical="center"/>
    </xf>
    <xf numFmtId="0" fontId="44" fillId="2" borderId="0" xfId="11" applyFont="1" applyFill="1" applyAlignment="1">
      <alignment horizontal="center" vertical="center"/>
    </xf>
    <xf numFmtId="0" fontId="44" fillId="2" borderId="0" xfId="11" applyFont="1" applyFill="1"/>
    <xf numFmtId="0" fontId="16" fillId="0" borderId="0" xfId="11" applyFont="1"/>
    <xf numFmtId="0" fontId="45" fillId="2" borderId="0" xfId="11" applyFont="1" applyFill="1" applyAlignment="1">
      <alignment horizontal="left"/>
    </xf>
    <xf numFmtId="0" fontId="12" fillId="2" borderId="1" xfId="11" applyFont="1" applyFill="1" applyBorder="1" applyAlignment="1">
      <alignment horizontal="center" vertical="center"/>
    </xf>
    <xf numFmtId="0" fontId="12" fillId="0" borderId="1" xfId="11" applyFont="1" applyBorder="1" applyAlignment="1">
      <alignment horizontal="center" vertical="center" wrapText="1"/>
    </xf>
    <xf numFmtId="0" fontId="13" fillId="2" borderId="2" xfId="11" applyFont="1" applyFill="1" applyBorder="1"/>
    <xf numFmtId="0" fontId="16" fillId="2" borderId="2" xfId="11" applyFont="1" applyFill="1" applyBorder="1"/>
    <xf numFmtId="0" fontId="12" fillId="0" borderId="0" xfId="11" applyFont="1" applyAlignment="1">
      <alignment vertical="center" wrapText="1"/>
    </xf>
    <xf numFmtId="0" fontId="12" fillId="0" borderId="3" xfId="11" applyFont="1" applyBorder="1" applyAlignment="1">
      <alignment vertical="center" wrapText="1"/>
    </xf>
    <xf numFmtId="0" fontId="11" fillId="0" borderId="3" xfId="11" applyFont="1" applyBorder="1" applyAlignment="1">
      <alignment horizontal="center" vertical="center" wrapText="1"/>
    </xf>
    <xf numFmtId="0" fontId="11" fillId="0" borderId="3" xfId="11" applyFont="1" applyBorder="1" applyAlignment="1">
      <alignment vertical="center" wrapText="1"/>
    </xf>
    <xf numFmtId="0" fontId="17" fillId="0" borderId="3" xfId="11" applyFont="1" applyBorder="1"/>
    <xf numFmtId="0" fontId="13" fillId="2" borderId="0" xfId="11" applyFont="1" applyFill="1" applyAlignment="1">
      <alignment vertical="center"/>
    </xf>
    <xf numFmtId="0" fontId="13" fillId="2" borderId="3" xfId="11" applyFont="1" applyFill="1" applyBorder="1" applyAlignment="1">
      <alignment vertical="center"/>
    </xf>
    <xf numFmtId="0" fontId="45" fillId="2" borderId="0" xfId="11" applyFont="1" applyFill="1"/>
    <xf numFmtId="0" fontId="12" fillId="2" borderId="2" xfId="11" applyFont="1" applyFill="1" applyBorder="1"/>
    <xf numFmtId="0" fontId="12" fillId="2" borderId="3" xfId="11" applyFont="1" applyFill="1" applyBorder="1"/>
    <xf numFmtId="0" fontId="12" fillId="2" borderId="0" xfId="11" applyFont="1" applyFill="1"/>
    <xf numFmtId="0" fontId="16" fillId="2" borderId="0" xfId="11" applyFont="1" applyFill="1" applyAlignment="1">
      <alignment vertical="center" wrapText="1"/>
    </xf>
    <xf numFmtId="0" fontId="16" fillId="2" borderId="0" xfId="11" applyFont="1" applyFill="1" applyAlignment="1">
      <alignment horizontal="center" vertical="center" wrapText="1"/>
    </xf>
    <xf numFmtId="0" fontId="45" fillId="0" borderId="0" xfId="11" applyFont="1" applyAlignment="1">
      <alignment horizontal="left"/>
    </xf>
    <xf numFmtId="0" fontId="16" fillId="2" borderId="1" xfId="12" applyFont="1" applyFill="1" applyBorder="1" applyAlignment="1">
      <alignment vertical="center" wrapText="1"/>
    </xf>
    <xf numFmtId="0" fontId="12" fillId="2" borderId="1" xfId="12" applyFont="1" applyFill="1" applyBorder="1" applyAlignment="1">
      <alignment horizontal="center" vertical="center" wrapText="1"/>
    </xf>
    <xf numFmtId="0" fontId="12" fillId="2" borderId="0" xfId="11" applyFont="1" applyFill="1" applyAlignment="1">
      <alignment horizontal="center" vertical="center" wrapText="1"/>
    </xf>
    <xf numFmtId="0" fontId="12" fillId="2" borderId="3" xfId="11" applyFont="1" applyFill="1" applyBorder="1" applyAlignment="1">
      <alignment vertical="center" wrapText="1"/>
    </xf>
    <xf numFmtId="0" fontId="12" fillId="5" borderId="0" xfId="11" applyFont="1" applyFill="1" applyAlignment="1">
      <alignment horizontal="left" vertical="center" wrapText="1"/>
    </xf>
    <xf numFmtId="0" fontId="16" fillId="5" borderId="0" xfId="11" applyFont="1" applyFill="1" applyAlignment="1">
      <alignment horizontal="left" vertical="center" wrapText="1"/>
    </xf>
    <xf numFmtId="0" fontId="16" fillId="5" borderId="0" xfId="11" applyFont="1" applyFill="1" applyAlignment="1">
      <alignment vertical="center" wrapText="1"/>
    </xf>
    <xf numFmtId="0" fontId="16" fillId="0" borderId="0" xfId="11" applyFont="1" applyAlignment="1">
      <alignment vertical="center" wrapText="1"/>
    </xf>
    <xf numFmtId="0" fontId="13" fillId="0" borderId="0" xfId="11" applyFont="1" applyAlignment="1">
      <alignment horizontal="left" vertical="center" wrapText="1" indent="1"/>
    </xf>
    <xf numFmtId="0" fontId="12" fillId="0" borderId="0" xfId="11" applyFont="1" applyAlignment="1">
      <alignment horizontal="left" vertical="center" wrapText="1" indent="3"/>
    </xf>
    <xf numFmtId="0" fontId="13" fillId="0" borderId="0" xfId="11" applyFont="1" applyAlignment="1">
      <alignment horizontal="left" vertical="center" wrapText="1" indent="4"/>
    </xf>
    <xf numFmtId="0" fontId="13" fillId="0" borderId="0" xfId="11" applyFont="1" applyAlignment="1">
      <alignment horizontal="left" vertical="center" wrapText="1" indent="5"/>
    </xf>
    <xf numFmtId="0" fontId="13" fillId="0" borderId="0" xfId="11" applyFont="1" applyAlignment="1">
      <alignment horizontal="left" vertical="center" wrapText="1" indent="6"/>
    </xf>
    <xf numFmtId="0" fontId="13" fillId="0" borderId="0" xfId="11" applyFont="1" applyAlignment="1">
      <alignment horizontal="left" vertical="center" wrapText="1" indent="3"/>
    </xf>
    <xf numFmtId="0" fontId="12" fillId="5" borderId="0" xfId="11" applyFont="1" applyFill="1" applyAlignment="1">
      <alignment horizontal="left" vertical="center"/>
    </xf>
    <xf numFmtId="0" fontId="13" fillId="5" borderId="0" xfId="11" applyFont="1" applyFill="1" applyAlignment="1">
      <alignment vertical="center" wrapText="1"/>
    </xf>
    <xf numFmtId="0" fontId="13" fillId="2" borderId="0" xfId="11" applyFont="1" applyFill="1" applyAlignment="1">
      <alignment horizontal="left" vertical="center" wrapText="1" indent="1"/>
    </xf>
    <xf numFmtId="0" fontId="13" fillId="4" borderId="0" xfId="11" applyFont="1" applyFill="1" applyAlignment="1">
      <alignment vertical="center" wrapText="1"/>
    </xf>
    <xf numFmtId="0" fontId="12" fillId="2" borderId="0" xfId="11" applyFont="1" applyFill="1" applyAlignment="1">
      <alignment horizontal="left" vertical="center"/>
    </xf>
    <xf numFmtId="0" fontId="13" fillId="4" borderId="3" xfId="11" applyFont="1" applyFill="1" applyBorder="1" applyAlignment="1">
      <alignment vertical="center" wrapText="1"/>
    </xf>
    <xf numFmtId="0" fontId="47" fillId="2" borderId="0" xfId="11" applyFont="1" applyFill="1" applyAlignment="1">
      <alignment vertical="center" wrapText="1"/>
    </xf>
    <xf numFmtId="0" fontId="47" fillId="2" borderId="0" xfId="11" applyFont="1" applyFill="1" applyAlignment="1">
      <alignment horizontal="center" vertical="center" wrapText="1"/>
    </xf>
    <xf numFmtId="0" fontId="48" fillId="0" borderId="0" xfId="11" applyFont="1" applyAlignment="1">
      <alignment horizontal="left"/>
    </xf>
    <xf numFmtId="0" fontId="47" fillId="2" borderId="1" xfId="12" applyFont="1" applyFill="1" applyBorder="1" applyAlignment="1">
      <alignment vertical="center" wrapText="1"/>
    </xf>
    <xf numFmtId="0" fontId="11" fillId="2" borderId="2" xfId="11" applyFont="1" applyFill="1" applyBorder="1" applyAlignment="1">
      <alignment vertical="center" wrapText="1"/>
    </xf>
    <xf numFmtId="0" fontId="11" fillId="5" borderId="0" xfId="11" applyFont="1" applyFill="1" applyAlignment="1">
      <alignment vertical="center" wrapText="1"/>
    </xf>
    <xf numFmtId="0" fontId="11" fillId="2" borderId="0" xfId="11" applyFont="1" applyFill="1" applyAlignment="1">
      <alignment horizontal="left" vertical="center" wrapText="1"/>
    </xf>
    <xf numFmtId="0" fontId="47" fillId="2" borderId="0" xfId="11" quotePrefix="1" applyFont="1" applyFill="1" applyAlignment="1">
      <alignment vertical="center" wrapText="1"/>
    </xf>
    <xf numFmtId="0" fontId="14" fillId="2" borderId="0" xfId="11" applyFont="1" applyFill="1" applyAlignment="1">
      <alignment horizontal="left" vertical="center" wrapText="1" indent="1"/>
    </xf>
    <xf numFmtId="0" fontId="14" fillId="2" borderId="0" xfId="11" applyFont="1" applyFill="1" applyAlignment="1">
      <alignment horizontal="left" vertical="center" wrapText="1" indent="3"/>
    </xf>
    <xf numFmtId="0" fontId="14" fillId="2" borderId="0" xfId="11" applyFont="1" applyFill="1" applyAlignment="1">
      <alignment horizontal="left" vertical="center" wrapText="1" indent="4"/>
    </xf>
    <xf numFmtId="0" fontId="14" fillId="2" borderId="0" xfId="11" applyFont="1" applyFill="1" applyAlignment="1">
      <alignment horizontal="left" vertical="center" wrapText="1" indent="5"/>
    </xf>
    <xf numFmtId="0" fontId="47" fillId="4" borderId="0" xfId="11" applyFont="1" applyFill="1" applyAlignment="1">
      <alignment vertical="center" wrapText="1"/>
    </xf>
    <xf numFmtId="0" fontId="13" fillId="2" borderId="0" xfId="11" applyFont="1" applyFill="1" applyAlignment="1">
      <alignment horizontal="left" vertical="center" wrapText="1" indent="5"/>
    </xf>
    <xf numFmtId="0" fontId="14" fillId="2" borderId="3" xfId="11" applyFont="1" applyFill="1" applyBorder="1" applyAlignment="1">
      <alignment horizontal="left" vertical="center" wrapText="1" indent="2"/>
    </xf>
    <xf numFmtId="0" fontId="47" fillId="2" borderId="3" xfId="11" applyFont="1" applyFill="1" applyBorder="1" applyAlignment="1">
      <alignment vertical="center" wrapText="1"/>
    </xf>
    <xf numFmtId="0" fontId="16" fillId="0" borderId="0" xfId="11" applyFont="1" applyAlignment="1">
      <alignment horizontal="left" vertical="center" wrapText="1" indent="1"/>
    </xf>
    <xf numFmtId="0" fontId="16" fillId="2" borderId="0" xfId="11" applyFont="1" applyFill="1" applyAlignment="1">
      <alignment horizontal="left" vertical="center" wrapText="1" indent="1"/>
    </xf>
    <xf numFmtId="0" fontId="16" fillId="4" borderId="0" xfId="11" applyFont="1" applyFill="1" applyAlignment="1">
      <alignment horizontal="left" vertical="center" wrapText="1" indent="1"/>
    </xf>
    <xf numFmtId="0" fontId="47" fillId="2" borderId="0" xfId="11" applyFont="1" applyFill="1" applyAlignment="1">
      <alignment horizontal="left" vertical="center" wrapText="1" indent="1"/>
    </xf>
    <xf numFmtId="0" fontId="16" fillId="4" borderId="0" xfId="11" applyFont="1" applyFill="1" applyAlignment="1">
      <alignment vertical="center" wrapText="1"/>
    </xf>
    <xf numFmtId="0" fontId="12" fillId="2" borderId="0" xfId="11" applyFont="1" applyFill="1" applyAlignment="1">
      <alignment horizontal="left" vertical="center" wrapText="1"/>
    </xf>
    <xf numFmtId="0" fontId="16" fillId="2" borderId="0" xfId="11" applyFont="1" applyFill="1" applyAlignment="1">
      <alignment horizontal="left" vertical="center" wrapText="1"/>
    </xf>
    <xf numFmtId="0" fontId="16" fillId="0" borderId="3" xfId="11" applyFont="1" applyBorder="1" applyAlignment="1">
      <alignment horizontal="left" vertical="center" wrapText="1" indent="1"/>
    </xf>
    <xf numFmtId="0" fontId="16" fillId="4" borderId="3" xfId="11" applyFont="1" applyFill="1" applyBorder="1" applyAlignment="1">
      <alignment vertical="center" wrapText="1"/>
    </xf>
    <xf numFmtId="0" fontId="46" fillId="0" borderId="0" xfId="11" applyFont="1" applyAlignment="1">
      <alignment vertical="center" wrapText="1"/>
    </xf>
    <xf numFmtId="0" fontId="13" fillId="0" borderId="3" xfId="11" applyFont="1" applyBorder="1" applyAlignment="1">
      <alignment horizontal="left" vertical="center" wrapText="1" indent="3"/>
    </xf>
    <xf numFmtId="0" fontId="16" fillId="2" borderId="3" xfId="11" applyFont="1" applyFill="1" applyBorder="1"/>
    <xf numFmtId="0" fontId="12" fillId="2" borderId="3" xfId="11" applyFont="1" applyFill="1" applyBorder="1" applyAlignment="1">
      <alignment wrapText="1"/>
    </xf>
    <xf numFmtId="0" fontId="12" fillId="0" borderId="0" xfId="11" applyFont="1" applyAlignment="1">
      <alignment vertical="center"/>
    </xf>
    <xf numFmtId="0" fontId="12" fillId="0" borderId="3" xfId="11" applyFont="1" applyBorder="1" applyAlignment="1">
      <alignment vertical="center"/>
    </xf>
    <xf numFmtId="0" fontId="47" fillId="2" borderId="0" xfId="11" applyFont="1" applyFill="1"/>
    <xf numFmtId="0" fontId="48" fillId="2" borderId="0" xfId="11" applyFont="1" applyFill="1"/>
    <xf numFmtId="0" fontId="14" fillId="2" borderId="3" xfId="11" applyFont="1" applyFill="1" applyBorder="1"/>
    <xf numFmtId="0" fontId="14" fillId="0" borderId="3" xfId="11" applyFont="1" applyBorder="1"/>
    <xf numFmtId="0" fontId="11" fillId="0" borderId="3" xfId="11" applyFont="1" applyBorder="1" applyAlignment="1">
      <alignment horizontal="left" wrapText="1"/>
    </xf>
    <xf numFmtId="3" fontId="14" fillId="0" borderId="0" xfId="0" applyNumberFormat="1" applyFont="1" applyAlignment="1">
      <alignment horizontal="center" vertical="center"/>
    </xf>
    <xf numFmtId="0" fontId="49" fillId="2" borderId="0" xfId="0" applyFont="1" applyFill="1" applyAlignment="1">
      <alignment horizontal="left" vertical="center" wrapText="1"/>
    </xf>
    <xf numFmtId="3" fontId="50" fillId="0" borderId="0" xfId="0" applyNumberFormat="1" applyFont="1" applyAlignment="1">
      <alignment horizontal="center" vertical="center"/>
    </xf>
    <xf numFmtId="3" fontId="37" fillId="0" borderId="0" xfId="0" applyNumberFormat="1" applyFont="1"/>
    <xf numFmtId="0" fontId="49" fillId="2" borderId="0" xfId="0" applyFont="1" applyFill="1" applyAlignment="1">
      <alignment vertical="center"/>
    </xf>
    <xf numFmtId="3" fontId="11" fillId="0" borderId="3" xfId="0" applyNumberFormat="1" applyFont="1" applyBorder="1" applyAlignment="1">
      <alignment horizontal="center"/>
    </xf>
    <xf numFmtId="0" fontId="37" fillId="0" borderId="3" xfId="0" applyFont="1" applyBorder="1" applyAlignment="1">
      <alignment horizontal="center" vertical="center"/>
    </xf>
    <xf numFmtId="3" fontId="51" fillId="0" borderId="3" xfId="0" applyNumberFormat="1" applyFont="1" applyBorder="1" applyAlignment="1">
      <alignment horizontal="center"/>
    </xf>
    <xf numFmtId="164" fontId="37" fillId="2" borderId="0" xfId="10" applyNumberFormat="1" applyFont="1" applyFill="1" applyAlignment="1">
      <alignment horizontal="center" vertical="center" wrapText="1"/>
    </xf>
    <xf numFmtId="164" fontId="14" fillId="2" borderId="0" xfId="10" applyNumberFormat="1" applyFont="1" applyFill="1" applyAlignment="1">
      <alignment horizontal="center" vertical="center" wrapText="1"/>
    </xf>
    <xf numFmtId="0" fontId="37" fillId="2" borderId="0" xfId="0" applyFont="1" applyFill="1" applyAlignment="1">
      <alignment horizontal="center" vertical="center" wrapText="1"/>
    </xf>
    <xf numFmtId="0" fontId="37" fillId="4" borderId="0" xfId="0" applyFont="1" applyFill="1" applyAlignment="1">
      <alignment horizontal="center" vertical="center" wrapText="1"/>
    </xf>
    <xf numFmtId="0" fontId="37" fillId="0" borderId="0" xfId="0" applyFont="1" applyAlignment="1">
      <alignment horizontal="center" vertical="center" wrapText="1"/>
    </xf>
    <xf numFmtId="0" fontId="37" fillId="2" borderId="3"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13" fillId="0" borderId="3" xfId="11" applyFont="1" applyBorder="1" applyAlignment="1">
      <alignment horizontal="center" vertical="center" wrapText="1"/>
    </xf>
    <xf numFmtId="1" fontId="13" fillId="0" borderId="2" xfId="0" applyNumberFormat="1" applyFont="1" applyBorder="1" applyAlignment="1">
      <alignment horizontal="center" vertical="center"/>
    </xf>
    <xf numFmtId="0" fontId="14" fillId="0" borderId="0" xfId="0" applyFont="1" applyAlignment="1">
      <alignment horizontal="center" vertical="center"/>
    </xf>
    <xf numFmtId="0" fontId="13" fillId="0" borderId="37" xfId="0" applyFont="1" applyBorder="1" applyAlignment="1">
      <alignment horizontal="center" vertical="center" wrapText="1"/>
    </xf>
    <xf numFmtId="0" fontId="13" fillId="0" borderId="38" xfId="11" applyFont="1" applyBorder="1" applyAlignment="1">
      <alignment horizontal="left" vertical="center" wrapText="1"/>
    </xf>
    <xf numFmtId="0" fontId="13" fillId="0" borderId="38" xfId="0" applyFont="1" applyBorder="1" applyAlignment="1">
      <alignment horizontal="center" vertical="center" wrapText="1"/>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center" vertical="center" wrapText="1"/>
    </xf>
    <xf numFmtId="0" fontId="13" fillId="0" borderId="36" xfId="0" applyFont="1" applyBorder="1" applyAlignment="1">
      <alignment horizontal="center" vertical="center" wrapText="1"/>
    </xf>
    <xf numFmtId="0" fontId="13" fillId="0" borderId="36" xfId="0" applyFont="1" applyBorder="1" applyAlignment="1">
      <alignment horizontal="center" vertical="center"/>
    </xf>
    <xf numFmtId="1" fontId="13" fillId="0" borderId="0" xfId="0" applyNumberFormat="1" applyFont="1" applyAlignment="1">
      <alignment horizontal="center" vertical="center"/>
    </xf>
    <xf numFmtId="1" fontId="13" fillId="0" borderId="36" xfId="0" applyNumberFormat="1" applyFont="1" applyBorder="1" applyAlignment="1">
      <alignment horizontal="center" vertical="center"/>
    </xf>
    <xf numFmtId="3" fontId="13" fillId="0" borderId="0" xfId="0" applyNumberFormat="1" applyFont="1" applyAlignment="1">
      <alignment horizontal="center" vertical="center"/>
    </xf>
    <xf numFmtId="3" fontId="13" fillId="2" borderId="0" xfId="10" applyNumberFormat="1" applyFont="1" applyFill="1" applyBorder="1" applyAlignment="1">
      <alignment horizontal="center" vertical="center"/>
    </xf>
    <xf numFmtId="3" fontId="13" fillId="2" borderId="0" xfId="0" applyNumberFormat="1" applyFont="1" applyFill="1" applyAlignment="1">
      <alignment horizontal="center" vertical="center"/>
    </xf>
    <xf numFmtId="3" fontId="13" fillId="0" borderId="0" xfId="0" applyNumberFormat="1" applyFont="1" applyAlignment="1">
      <alignment horizontal="center"/>
    </xf>
    <xf numFmtId="3" fontId="13" fillId="0" borderId="0" xfId="1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3" fontId="12" fillId="0" borderId="3" xfId="0" applyNumberFormat="1" applyFont="1" applyBorder="1" applyAlignment="1">
      <alignment vertical="center" wrapText="1"/>
    </xf>
    <xf numFmtId="0" fontId="14" fillId="2" borderId="35" xfId="11" applyFont="1" applyFill="1" applyBorder="1"/>
    <xf numFmtId="0" fontId="14" fillId="0" borderId="35" xfId="11" applyFont="1" applyBorder="1"/>
    <xf numFmtId="0" fontId="14" fillId="2" borderId="37" xfId="11" applyFont="1" applyFill="1" applyBorder="1"/>
    <xf numFmtId="0" fontId="14" fillId="0" borderId="37" xfId="11" applyFont="1" applyBorder="1"/>
    <xf numFmtId="0" fontId="14" fillId="2" borderId="36" xfId="11" applyFont="1" applyFill="1" applyBorder="1" applyAlignment="1">
      <alignment horizontal="left" indent="2"/>
    </xf>
    <xf numFmtId="0" fontId="14" fillId="2" borderId="36" xfId="11" applyFont="1" applyFill="1" applyBorder="1"/>
    <xf numFmtId="0" fontId="14" fillId="0" borderId="36" xfId="11" applyFont="1" applyBorder="1"/>
    <xf numFmtId="0" fontId="14" fillId="2" borderId="0" xfId="11" applyFont="1" applyFill="1" applyBorder="1" applyAlignment="1">
      <alignment horizontal="left" indent="2"/>
    </xf>
    <xf numFmtId="0" fontId="14" fillId="2" borderId="0" xfId="11" applyFont="1" applyFill="1" applyBorder="1"/>
    <xf numFmtId="0" fontId="14" fillId="0" borderId="0" xfId="11" applyFont="1" applyBorder="1"/>
    <xf numFmtId="0" fontId="14" fillId="2" borderId="38" xfId="11" applyFont="1" applyFill="1" applyBorder="1"/>
    <xf numFmtId="0" fontId="14" fillId="0" borderId="38" xfId="11" applyFont="1" applyBorder="1"/>
    <xf numFmtId="3" fontId="14" fillId="2" borderId="36" xfId="0" applyNumberFormat="1" applyFont="1" applyFill="1" applyBorder="1"/>
    <xf numFmtId="0" fontId="14" fillId="2" borderId="37" xfId="11" applyFont="1" applyFill="1" applyBorder="1" applyAlignment="1">
      <alignment wrapText="1"/>
    </xf>
    <xf numFmtId="0" fontId="14" fillId="2" borderId="36" xfId="11" applyFont="1" applyFill="1" applyBorder="1" applyAlignment="1">
      <alignment wrapText="1"/>
    </xf>
    <xf numFmtId="0" fontId="12" fillId="0" borderId="0" xfId="11" applyFont="1" applyAlignment="1">
      <alignment horizontal="left"/>
    </xf>
    <xf numFmtId="14" fontId="25" fillId="2" borderId="0" xfId="11" applyNumberFormat="1" applyFont="1" applyFill="1" applyAlignment="1">
      <alignment horizontal="left"/>
    </xf>
    <xf numFmtId="14" fontId="25" fillId="2" borderId="0" xfId="11" applyNumberFormat="1" applyFont="1" applyFill="1"/>
    <xf numFmtId="14" fontId="25" fillId="0" borderId="0" xfId="11" applyNumberFormat="1" applyFont="1" applyAlignment="1">
      <alignment horizontal="left"/>
    </xf>
    <xf numFmtId="3" fontId="51" fillId="0" borderId="0" xfId="13" applyNumberFormat="1" applyFont="1" applyFill="1" applyBorder="1" applyProtection="1"/>
    <xf numFmtId="10" fontId="13" fillId="0" borderId="0" xfId="1" applyNumberFormat="1" applyFont="1" applyFill="1" applyBorder="1" applyAlignment="1">
      <alignment horizontal="right"/>
    </xf>
    <xf numFmtId="10" fontId="13" fillId="0" borderId="0" xfId="0" applyNumberFormat="1" applyFont="1"/>
    <xf numFmtId="3" fontId="14" fillId="0" borderId="0" xfId="0" applyNumberFormat="1" applyFont="1" applyAlignment="1">
      <alignment horizontal="center" vertical="center" wrapText="1"/>
    </xf>
    <xf numFmtId="3" fontId="11" fillId="0" borderId="4" xfId="0" applyNumberFormat="1" applyFont="1" applyBorder="1" applyAlignment="1">
      <alignment horizontal="center" vertical="center" wrapText="1"/>
    </xf>
    <xf numFmtId="164" fontId="0" fillId="0" borderId="0" xfId="10" applyNumberFormat="1" applyFont="1"/>
    <xf numFmtId="164" fontId="0" fillId="0" borderId="0" xfId="0" applyNumberFormat="1"/>
    <xf numFmtId="0" fontId="13" fillId="0" borderId="0" xfId="11" applyFont="1" applyBorder="1" applyAlignment="1">
      <alignment horizontal="left" vertical="center" wrapText="1"/>
    </xf>
    <xf numFmtId="3" fontId="11" fillId="0" borderId="0" xfId="8" applyNumberFormat="1"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12" fillId="0" borderId="2" xfId="11" applyFont="1" applyBorder="1" applyAlignment="1">
      <alignment horizontal="center" vertical="center" wrapText="1"/>
    </xf>
    <xf numFmtId="0" fontId="22" fillId="0" borderId="0" xfId="11" applyFont="1" applyBorder="1" applyAlignment="1">
      <alignment horizontal="center" vertical="center" wrapText="1"/>
    </xf>
    <xf numFmtId="1" fontId="22" fillId="0" borderId="37" xfId="0" applyNumberFormat="1" applyFont="1" applyBorder="1" applyAlignment="1">
      <alignment horizontal="center" vertical="center"/>
    </xf>
    <xf numFmtId="1" fontId="14" fillId="0" borderId="0" xfId="0" applyNumberFormat="1" applyFont="1" applyAlignment="1">
      <alignment horizontal="center" vertical="center"/>
    </xf>
    <xf numFmtId="0" fontId="22" fillId="0" borderId="37" xfId="11" applyFont="1" applyBorder="1" applyAlignment="1">
      <alignment vertical="center" wrapText="1"/>
    </xf>
    <xf numFmtId="0" fontId="22" fillId="0" borderId="37" xfId="11" applyFont="1" applyBorder="1" applyAlignment="1">
      <alignment horizontal="center" vertical="center" wrapText="1"/>
    </xf>
    <xf numFmtId="0" fontId="22" fillId="0" borderId="0" xfId="11" applyFont="1" applyBorder="1" applyAlignment="1">
      <alignment vertical="center" wrapText="1"/>
    </xf>
    <xf numFmtId="9" fontId="12" fillId="0" borderId="2" xfId="1" applyFont="1" applyBorder="1" applyAlignment="1">
      <alignment horizontal="center" vertical="center" wrapText="1"/>
    </xf>
    <xf numFmtId="9" fontId="22" fillId="0" borderId="0" xfId="1" applyFont="1" applyBorder="1" applyAlignment="1">
      <alignment horizontal="center" vertical="center" wrapText="1"/>
    </xf>
    <xf numFmtId="9" fontId="22" fillId="0" borderId="37" xfId="1" applyFont="1" applyBorder="1" applyAlignment="1">
      <alignment horizontal="center" vertical="center" wrapText="1"/>
    </xf>
    <xf numFmtId="0" fontId="22" fillId="0" borderId="36" xfId="11" applyFont="1" applyBorder="1" applyAlignment="1">
      <alignment vertical="center" wrapText="1"/>
    </xf>
    <xf numFmtId="9" fontId="22" fillId="0" borderId="36" xfId="1" applyFont="1" applyBorder="1" applyAlignment="1">
      <alignment horizontal="center" vertical="center" wrapText="1"/>
    </xf>
    <xf numFmtId="0" fontId="22" fillId="0" borderId="36" xfId="11" applyFont="1" applyBorder="1" applyAlignment="1">
      <alignment horizontal="center" vertical="center" wrapText="1"/>
    </xf>
    <xf numFmtId="0" fontId="22" fillId="0" borderId="38" xfId="11" applyFont="1" applyBorder="1" applyAlignment="1">
      <alignment vertical="center" wrapText="1"/>
    </xf>
    <xf numFmtId="9" fontId="22" fillId="0" borderId="38" xfId="1" applyFont="1" applyBorder="1" applyAlignment="1">
      <alignment horizontal="center" vertical="center" wrapText="1"/>
    </xf>
    <xf numFmtId="0" fontId="22" fillId="0" borderId="38" xfId="11" applyFont="1" applyBorder="1" applyAlignment="1">
      <alignment horizontal="center" vertical="center" wrapText="1"/>
    </xf>
    <xf numFmtId="9" fontId="14" fillId="2" borderId="0" xfId="1" applyFont="1" applyFill="1" applyAlignment="1">
      <alignment horizontal="right" vertical="center" wrapText="1"/>
    </xf>
    <xf numFmtId="9" fontId="14" fillId="2" borderId="0" xfId="1" applyFont="1" applyFill="1" applyAlignment="1">
      <alignment horizontal="right" vertical="center"/>
    </xf>
    <xf numFmtId="9" fontId="13" fillId="0" borderId="0" xfId="1" applyFont="1" applyAlignment="1">
      <alignment horizontal="right" vertical="center" wrapText="1"/>
    </xf>
    <xf numFmtId="9" fontId="14" fillId="0" borderId="0" xfId="1" applyFont="1" applyAlignment="1">
      <alignment horizontal="right" vertical="center"/>
    </xf>
    <xf numFmtId="9" fontId="14" fillId="4" borderId="0" xfId="1" applyFont="1" applyFill="1" applyAlignment="1">
      <alignment horizontal="right" vertical="center" wrapText="1"/>
    </xf>
    <xf numFmtId="9" fontId="14" fillId="0" borderId="0" xfId="1" applyFont="1" applyAlignment="1">
      <alignment horizontal="right" vertical="center" wrapText="1"/>
    </xf>
    <xf numFmtId="9" fontId="14" fillId="2" borderId="3" xfId="1" applyFont="1" applyFill="1" applyBorder="1" applyAlignment="1">
      <alignment horizontal="right" vertical="center"/>
    </xf>
    <xf numFmtId="9" fontId="14" fillId="4" borderId="3" xfId="1" applyFont="1" applyFill="1" applyBorder="1" applyAlignment="1">
      <alignment horizontal="right" vertical="center" wrapText="1"/>
    </xf>
    <xf numFmtId="9" fontId="14" fillId="2" borderId="3" xfId="1" applyFont="1" applyFill="1" applyBorder="1" applyAlignment="1">
      <alignment horizontal="right" vertical="center" wrapText="1"/>
    </xf>
    <xf numFmtId="10" fontId="13" fillId="2" borderId="0" xfId="1" applyNumberFormat="1" applyFont="1" applyFill="1"/>
    <xf numFmtId="10" fontId="13" fillId="2" borderId="0" xfId="1" applyNumberFormat="1" applyFont="1" applyFill="1" applyAlignment="1">
      <alignment horizontal="center" vertical="center"/>
    </xf>
    <xf numFmtId="10" fontId="13" fillId="2" borderId="3" xfId="1" applyNumberFormat="1" applyFont="1" applyFill="1" applyBorder="1"/>
    <xf numFmtId="10" fontId="13" fillId="2" borderId="3" xfId="1" applyNumberFormat="1" applyFont="1" applyFill="1" applyBorder="1" applyAlignment="1">
      <alignment horizontal="center" vertical="center"/>
    </xf>
    <xf numFmtId="0" fontId="14" fillId="0" borderId="37" xfId="11" applyFont="1" applyBorder="1" applyAlignment="1">
      <alignment wrapText="1"/>
    </xf>
    <xf numFmtId="0" fontId="14" fillId="2" borderId="37" xfId="11" applyFont="1" applyFill="1" applyBorder="1" applyAlignment="1">
      <alignment vertical="center"/>
    </xf>
    <xf numFmtId="4" fontId="14" fillId="2" borderId="37" xfId="0" applyNumberFormat="1" applyFont="1" applyFill="1" applyBorder="1" applyAlignment="1">
      <alignment vertical="center"/>
    </xf>
    <xf numFmtId="0" fontId="14" fillId="0" borderId="37" xfId="11" applyFont="1" applyBorder="1" applyAlignment="1">
      <alignment vertical="center"/>
    </xf>
    <xf numFmtId="4" fontId="14" fillId="2" borderId="0" xfId="0" applyNumberFormat="1" applyFont="1" applyFill="1"/>
    <xf numFmtId="0" fontId="14" fillId="2" borderId="0" xfId="11" applyFont="1" applyFill="1" applyAlignment="1">
      <alignment horizontal="left" indent="2"/>
    </xf>
    <xf numFmtId="0" fontId="14" fillId="0" borderId="0" xfId="11" applyFont="1"/>
    <xf numFmtId="0" fontId="14" fillId="2" borderId="0" xfId="11" applyFont="1" applyFill="1" applyAlignment="1">
      <alignment wrapText="1"/>
    </xf>
    <xf numFmtId="4" fontId="14" fillId="2" borderId="36" xfId="0" applyNumberFormat="1" applyFont="1" applyFill="1" applyBorder="1"/>
    <xf numFmtId="164" fontId="13" fillId="2" borderId="0" xfId="10" applyNumberFormat="1" applyFont="1" applyFill="1" applyAlignment="1">
      <alignment vertical="center"/>
    </xf>
    <xf numFmtId="164" fontId="13" fillId="0" borderId="0" xfId="10" applyNumberFormat="1" applyFont="1" applyAlignment="1">
      <alignment vertical="center"/>
    </xf>
    <xf numFmtId="164" fontId="13" fillId="5" borderId="0" xfId="10" applyNumberFormat="1" applyFont="1" applyFill="1" applyAlignment="1">
      <alignment vertical="center" wrapText="1"/>
    </xf>
    <xf numFmtId="1" fontId="52" fillId="2" borderId="0" xfId="0" applyNumberFormat="1" applyFont="1" applyFill="1" applyAlignment="1">
      <alignment vertical="center" wrapText="1"/>
    </xf>
    <xf numFmtId="1" fontId="13" fillId="2" borderId="0" xfId="10" applyNumberFormat="1" applyFont="1" applyFill="1" applyAlignment="1">
      <alignment vertical="center"/>
    </xf>
    <xf numFmtId="1" fontId="52" fillId="2" borderId="0" xfId="11" applyNumberFormat="1" applyFont="1" applyFill="1" applyAlignment="1">
      <alignment vertical="center" wrapText="1"/>
    </xf>
    <xf numFmtId="1" fontId="52" fillId="0" borderId="0" xfId="0" applyNumberFormat="1" applyFont="1" applyAlignment="1">
      <alignment vertical="center" wrapText="1"/>
    </xf>
    <xf numFmtId="1" fontId="52" fillId="0" borderId="0" xfId="11" applyNumberFormat="1" applyFont="1" applyAlignment="1">
      <alignment vertical="center" wrapText="1"/>
    </xf>
    <xf numFmtId="1" fontId="52" fillId="4" borderId="0" xfId="0" applyNumberFormat="1" applyFont="1" applyFill="1" applyAlignment="1">
      <alignment vertical="center" wrapText="1"/>
    </xf>
    <xf numFmtId="1" fontId="52" fillId="4" borderId="0" xfId="11" applyNumberFormat="1" applyFont="1" applyFill="1" applyAlignment="1">
      <alignment vertical="center" wrapText="1"/>
    </xf>
    <xf numFmtId="1" fontId="13" fillId="0" borderId="0" xfId="10" applyNumberFormat="1" applyFont="1" applyAlignment="1">
      <alignment vertical="center"/>
    </xf>
    <xf numFmtId="0" fontId="53" fillId="2" borderId="0" xfId="11" applyFont="1" applyFill="1"/>
    <xf numFmtId="1" fontId="13" fillId="0" borderId="37" xfId="0" applyNumberFormat="1" applyFont="1" applyBorder="1" applyAlignment="1">
      <alignment horizontal="center" vertical="center"/>
    </xf>
    <xf numFmtId="0" fontId="11" fillId="0" borderId="2" xfId="15" applyFont="1" applyFill="1" applyBorder="1" applyAlignment="1">
      <alignment vertical="top"/>
    </xf>
    <xf numFmtId="0" fontId="14" fillId="0" borderId="1" xfId="16" quotePrefix="1" applyFont="1" applyBorder="1" applyAlignment="1">
      <alignment horizontal="center" vertical="top"/>
    </xf>
    <xf numFmtId="0" fontId="11" fillId="0" borderId="0" xfId="15" applyFont="1" applyFill="1" applyBorder="1" applyAlignment="1">
      <alignment vertical="top"/>
    </xf>
    <xf numFmtId="0" fontId="11" fillId="0" borderId="1" xfId="15" applyFont="1" applyFill="1" applyBorder="1" applyAlignment="1">
      <alignment horizontal="center" vertical="center" wrapText="1"/>
    </xf>
    <xf numFmtId="3" fontId="14" fillId="0" borderId="2" xfId="17" applyFont="1" applyFill="1" applyBorder="1" applyAlignment="1">
      <alignment horizontal="center" vertical="center"/>
      <protection locked="0"/>
    </xf>
    <xf numFmtId="49" fontId="14" fillId="0" borderId="0" xfId="16" quotePrefix="1" applyNumberFormat="1" applyFont="1" applyAlignment="1">
      <alignment horizontal="left" vertical="center"/>
    </xf>
    <xf numFmtId="0" fontId="14" fillId="0" borderId="0" xfId="16" applyFont="1" applyAlignment="1">
      <alignment horizontal="left" vertical="center" wrapText="1"/>
    </xf>
    <xf numFmtId="3" fontId="14" fillId="2" borderId="0" xfId="17" applyFont="1" applyFill="1" applyBorder="1">
      <alignment horizontal="right" vertical="center"/>
      <protection locked="0"/>
    </xf>
    <xf numFmtId="10" fontId="14" fillId="0" borderId="0" xfId="1" applyNumberFormat="1" applyFont="1" applyFill="1" applyBorder="1" applyAlignment="1" applyProtection="1">
      <alignment horizontal="right" vertical="center"/>
      <protection locked="0"/>
    </xf>
    <xf numFmtId="10" fontId="14" fillId="2" borderId="0" xfId="1" applyNumberFormat="1" applyFont="1" applyFill="1" applyBorder="1" applyAlignment="1" applyProtection="1">
      <alignment horizontal="right" vertical="center"/>
      <protection locked="0"/>
    </xf>
    <xf numFmtId="3" fontId="14" fillId="0" borderId="0" xfId="17" applyFont="1" applyFill="1" applyBorder="1">
      <alignment horizontal="right" vertical="center"/>
      <protection locked="0"/>
    </xf>
    <xf numFmtId="3" fontId="14" fillId="3" borderId="0" xfId="17" applyFont="1" applyFill="1" applyBorder="1">
      <alignment horizontal="right" vertical="center"/>
      <protection locked="0"/>
    </xf>
    <xf numFmtId="3" fontId="56" fillId="0" borderId="0" xfId="17" applyFont="1" applyFill="1" applyBorder="1">
      <alignment horizontal="right" vertical="center"/>
      <protection locked="0"/>
    </xf>
    <xf numFmtId="49" fontId="14" fillId="0" borderId="3" xfId="16" quotePrefix="1" applyNumberFormat="1" applyFont="1" applyBorder="1" applyAlignment="1">
      <alignment horizontal="left" vertical="center"/>
    </xf>
    <xf numFmtId="0" fontId="14" fillId="0" borderId="3" xfId="16" applyFont="1" applyBorder="1" applyAlignment="1">
      <alignment horizontal="left" vertical="center" wrapText="1"/>
    </xf>
    <xf numFmtId="10" fontId="14" fillId="2" borderId="3" xfId="1" applyNumberFormat="1" applyFont="1" applyFill="1" applyBorder="1" applyAlignment="1" applyProtection="1">
      <alignment horizontal="right" vertical="center"/>
      <protection locked="0"/>
    </xf>
    <xf numFmtId="0" fontId="14" fillId="0" borderId="0" xfId="14" applyFont="1" applyAlignment="1">
      <alignment vertical="top"/>
    </xf>
    <xf numFmtId="14" fontId="11" fillId="0" borderId="0" xfId="14" applyNumberFormat="1" applyFont="1" applyAlignment="1">
      <alignment vertical="top"/>
    </xf>
    <xf numFmtId="0" fontId="56" fillId="0" borderId="0" xfId="14" applyFont="1" applyAlignment="1">
      <alignment vertical="top"/>
    </xf>
    <xf numFmtId="0" fontId="35" fillId="2" borderId="0" xfId="0" applyFont="1" applyFill="1"/>
    <xf numFmtId="0" fontId="25" fillId="0" borderId="0" xfId="14" applyFont="1" applyAlignment="1">
      <alignment vertical="top" wrapText="1"/>
    </xf>
    <xf numFmtId="0" fontId="56" fillId="0" borderId="0" xfId="14" applyFont="1" applyAlignment="1">
      <alignment horizontal="left" vertical="center"/>
    </xf>
    <xf numFmtId="0" fontId="56" fillId="6" borderId="0" xfId="14" applyFont="1" applyFill="1" applyAlignment="1">
      <alignment vertical="top"/>
    </xf>
    <xf numFmtId="0" fontId="25" fillId="0" borderId="0" xfId="15" applyFont="1" applyFill="1" applyBorder="1" applyAlignment="1">
      <alignment vertical="top"/>
    </xf>
    <xf numFmtId="14" fontId="27" fillId="2" borderId="5" xfId="0" applyNumberFormat="1" applyFont="1" applyFill="1" applyBorder="1" applyAlignment="1">
      <alignment horizontal="center"/>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3" fillId="0" borderId="2" xfId="0" applyFont="1" applyBorder="1" applyAlignment="1">
      <alignment horizontal="left" wrapText="1"/>
    </xf>
    <xf numFmtId="14" fontId="11" fillId="0" borderId="2" xfId="2" applyNumberFormat="1"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4" fillId="0" borderId="0" xfId="14" applyFont="1" applyAlignment="1">
      <alignment horizontal="left" vertical="center" wrapText="1"/>
    </xf>
    <xf numFmtId="0" fontId="11" fillId="0" borderId="2" xfId="15" applyFont="1" applyFill="1" applyBorder="1" applyAlignment="1">
      <alignment horizontal="center" vertical="center"/>
    </xf>
    <xf numFmtId="0" fontId="11" fillId="0" borderId="0" xfId="15" applyFont="1" applyFill="1" applyBorder="1" applyAlignment="1">
      <alignment horizontal="center" vertical="center"/>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14" fontId="11"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3"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2" borderId="0" xfId="11" applyFont="1" applyFill="1" applyAlignment="1">
      <alignment horizontal="center" vertical="center" wrapText="1"/>
    </xf>
    <xf numFmtId="0" fontId="11" fillId="2" borderId="3" xfId="11" applyFont="1" applyFill="1" applyBorder="1" applyAlignment="1">
      <alignment horizontal="center" vertical="center" wrapText="1"/>
    </xf>
    <xf numFmtId="0" fontId="11" fillId="2" borderId="2" xfId="11" applyFont="1" applyFill="1" applyBorder="1" applyAlignment="1">
      <alignment vertical="center" wrapText="1"/>
    </xf>
    <xf numFmtId="0" fontId="11" fillId="2" borderId="0" xfId="11" applyFont="1" applyFill="1" applyAlignment="1">
      <alignment vertical="center" wrapText="1"/>
    </xf>
    <xf numFmtId="0" fontId="13" fillId="0" borderId="37" xfId="11" applyFont="1" applyBorder="1" applyAlignment="1">
      <alignment horizontal="left" vertical="center" wrapText="1"/>
    </xf>
    <xf numFmtId="0" fontId="13" fillId="0" borderId="0" xfId="11" applyFont="1" applyBorder="1" applyAlignment="1">
      <alignment horizontal="left" vertical="center" wrapText="1"/>
    </xf>
    <xf numFmtId="0" fontId="13" fillId="0" borderId="36" xfId="11" applyFont="1" applyBorder="1" applyAlignment="1">
      <alignment horizontal="left" vertical="center" wrapText="1"/>
    </xf>
    <xf numFmtId="0" fontId="13" fillId="0" borderId="32" xfId="11" applyFont="1" applyBorder="1" applyAlignment="1">
      <alignment horizontal="center" vertical="center" wrapText="1"/>
    </xf>
    <xf numFmtId="0" fontId="13" fillId="0" borderId="33"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2" xfId="11" applyFont="1" applyBorder="1" applyAlignment="1">
      <alignment vertical="center" wrapText="1"/>
    </xf>
    <xf numFmtId="0" fontId="13" fillId="0" borderId="0" xfId="11" applyFont="1" applyBorder="1" applyAlignment="1">
      <alignment vertical="center" wrapText="1"/>
    </xf>
    <xf numFmtId="0" fontId="13" fillId="0" borderId="37" xfId="11" applyFont="1" applyBorder="1" applyAlignment="1">
      <alignment vertical="center" wrapText="1"/>
    </xf>
    <xf numFmtId="0" fontId="13" fillId="2" borderId="30" xfId="11" applyFont="1" applyFill="1" applyBorder="1" applyAlignment="1">
      <alignment horizontal="center"/>
    </xf>
    <xf numFmtId="0" fontId="13" fillId="2" borderId="31" xfId="11" applyFont="1" applyFill="1" applyBorder="1" applyAlignment="1">
      <alignment horizontal="center"/>
    </xf>
    <xf numFmtId="0" fontId="12" fillId="0" borderId="0" xfId="11" applyFont="1" applyAlignment="1">
      <alignment horizontal="center" vertical="center" wrapText="1"/>
    </xf>
    <xf numFmtId="0" fontId="12" fillId="0" borderId="3" xfId="11" applyFont="1" applyBorder="1" applyAlignment="1">
      <alignment horizontal="center" vertical="center" wrapText="1"/>
    </xf>
    <xf numFmtId="0" fontId="12" fillId="0" borderId="0" xfId="11" applyFont="1" applyAlignment="1">
      <alignment horizontal="center" vertical="center"/>
    </xf>
    <xf numFmtId="0" fontId="11" fillId="0" borderId="0" xfId="11" applyFont="1" applyAlignment="1">
      <alignment horizontal="center" vertical="center" wrapText="1"/>
    </xf>
    <xf numFmtId="0" fontId="11" fillId="0" borderId="3" xfId="11" applyFont="1" applyBorder="1" applyAlignment="1">
      <alignment horizontal="center" vertical="center" wrapText="1"/>
    </xf>
    <xf numFmtId="0" fontId="11" fillId="0" borderId="0" xfId="11" applyFont="1" applyAlignment="1">
      <alignment horizontal="center" wrapText="1"/>
    </xf>
    <xf numFmtId="0" fontId="12" fillId="2" borderId="2" xfId="11" applyFont="1" applyFill="1" applyBorder="1" applyAlignment="1">
      <alignment horizontal="center" vertical="center"/>
    </xf>
    <xf numFmtId="0" fontId="12" fillId="2" borderId="3" xfId="11" applyFont="1" applyFill="1" applyBorder="1" applyAlignment="1">
      <alignment horizontal="center" vertical="center"/>
    </xf>
    <xf numFmtId="0" fontId="12" fillId="2" borderId="0" xfId="11" applyFont="1" applyFill="1" applyAlignment="1">
      <alignment horizontal="center" vertical="center" wrapText="1"/>
    </xf>
    <xf numFmtId="0" fontId="12" fillId="2" borderId="2" xfId="11" applyFont="1" applyFill="1" applyBorder="1" applyAlignment="1">
      <alignment horizontal="center" vertical="center" wrapText="1"/>
    </xf>
    <xf numFmtId="0" fontId="12" fillId="2" borderId="3" xfId="11" applyFont="1" applyFill="1" applyBorder="1" applyAlignment="1">
      <alignment horizontal="center" vertical="center" wrapText="1"/>
    </xf>
    <xf numFmtId="0" fontId="11" fillId="5" borderId="0" xfId="11" applyFont="1" applyFill="1" applyAlignment="1">
      <alignment horizontal="center" vertical="center" wrapText="1"/>
    </xf>
    <xf numFmtId="0" fontId="12" fillId="5" borderId="0" xfId="11" applyFont="1" applyFill="1" applyAlignment="1">
      <alignment horizontal="center" vertical="center" wrapText="1"/>
    </xf>
    <xf numFmtId="0" fontId="11" fillId="5" borderId="2" xfId="11" applyFont="1" applyFill="1" applyBorder="1" applyAlignment="1">
      <alignment horizontal="center" vertical="center" wrapText="1"/>
    </xf>
    <xf numFmtId="0" fontId="11" fillId="0" borderId="2" xfId="11" applyFont="1" applyBorder="1" applyAlignment="1">
      <alignment horizontal="center" vertical="center" wrapText="1"/>
    </xf>
    <xf numFmtId="0" fontId="11" fillId="2" borderId="2" xfId="11" applyFont="1" applyFill="1" applyBorder="1" applyAlignment="1">
      <alignment horizontal="center" vertical="center" wrapText="1"/>
    </xf>
    <xf numFmtId="0" fontId="11" fillId="2" borderId="0" xfId="11" applyFont="1" applyFill="1" applyBorder="1" applyAlignment="1">
      <alignment horizontal="center" vertical="center" wrapText="1"/>
    </xf>
    <xf numFmtId="0" fontId="11" fillId="2" borderId="36" xfId="11" applyFont="1" applyFill="1" applyBorder="1" applyAlignment="1">
      <alignment horizontal="center" vertical="center" wrapText="1"/>
    </xf>
    <xf numFmtId="0" fontId="11" fillId="2" borderId="2" xfId="11" applyFont="1" applyFill="1" applyBorder="1" applyAlignment="1">
      <alignment horizontal="center" vertical="center"/>
    </xf>
    <xf numFmtId="0" fontId="11" fillId="2" borderId="3" xfId="11" applyFont="1" applyFill="1" applyBorder="1" applyAlignment="1">
      <alignment horizontal="center" vertical="center"/>
    </xf>
  </cellXfs>
  <cellStyles count="18">
    <cellStyle name="=C:\WINNT35\SYSTEM32\COMMAND.COM" xfId="16" xr:uid="{34D223BA-6778-425A-A082-B866C86267A9}"/>
    <cellStyle name="Ezres" xfId="10" builtinId="3"/>
    <cellStyle name="Ezres 2" xfId="7" xr:uid="{00000000-0005-0000-0000-000000000000}"/>
    <cellStyle name="Ezres 3" xfId="6" xr:uid="{00000000-0005-0000-0000-000001000000}"/>
    <cellStyle name="Heading 2 2" xfId="15" xr:uid="{ED27A05A-3325-41C3-A9D4-0C518D3614F0}"/>
    <cellStyle name="Hivatkozás" xfId="4" builtinId="8"/>
    <cellStyle name="Normál" xfId="0" builtinId="0"/>
    <cellStyle name="Normal 2" xfId="11" xr:uid="{4496542A-1999-4241-A320-12E1B187BA45}"/>
    <cellStyle name="Normál 2" xfId="2" xr:uid="{00000000-0005-0000-0000-000004000000}"/>
    <cellStyle name="Normal 2 2" xfId="14" xr:uid="{535D167B-15C1-4F01-98B4-FB42841DE869}"/>
    <cellStyle name="Normál 2 2" xfId="3" xr:uid="{00000000-0005-0000-0000-000005000000}"/>
    <cellStyle name="Normál 23" xfId="5" xr:uid="{00000000-0005-0000-0000-000006000000}"/>
    <cellStyle name="Normal 3" xfId="12" xr:uid="{5C7D66E3-6FC0-4CE6-95ED-9CB6CF1F3790}"/>
    <cellStyle name="Normál 4" xfId="9" xr:uid="{603B1164-260C-4CBD-9207-7CA9D7414485}"/>
    <cellStyle name="optionalExposure 12" xfId="17" xr:uid="{E01C4789-38BE-4742-A581-2C34E331BD7B}"/>
    <cellStyle name="Százalék" xfId="1" builtinId="5"/>
    <cellStyle name="Százalék 2" xfId="8" xr:uid="{00000000-0005-0000-0000-000008000000}"/>
    <cellStyle name="Százalék 3" xfId="13" xr:uid="{97A06D02-9EA7-409D-B6E1-93E791F357B5}"/>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B40A71\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F117"/>
  <sheetViews>
    <sheetView showGridLines="0" tabSelected="1" workbookViewId="0"/>
  </sheetViews>
  <sheetFormatPr defaultRowHeight="14.5" x14ac:dyDescent="0.35"/>
  <cols>
    <col min="2" max="2" width="15" customWidth="1"/>
    <col min="3" max="3" width="137.7265625" customWidth="1"/>
  </cols>
  <sheetData>
    <row r="2" spans="1:6" ht="20.5" thickBot="1" x14ac:dyDescent="0.45">
      <c r="B2" s="294" t="s">
        <v>755</v>
      </c>
      <c r="C2" s="292"/>
      <c r="D2" s="106"/>
      <c r="E2" s="293"/>
      <c r="F2" s="293"/>
    </row>
    <row r="3" spans="1:6" ht="15" customHeight="1" thickBot="1" x14ac:dyDescent="0.4">
      <c r="B3" s="588">
        <v>45473</v>
      </c>
      <c r="C3" s="588"/>
      <c r="D3" s="106"/>
      <c r="E3" s="293"/>
      <c r="F3" s="293"/>
    </row>
    <row r="4" spans="1:6" x14ac:dyDescent="0.35">
      <c r="B4" s="319" t="s">
        <v>684</v>
      </c>
      <c r="C4" s="305"/>
      <c r="D4" s="303"/>
      <c r="E4" s="303"/>
      <c r="F4" s="303"/>
    </row>
    <row r="5" spans="1:6" x14ac:dyDescent="0.35">
      <c r="B5" s="302" t="s">
        <v>682</v>
      </c>
      <c r="C5" s="302" t="s">
        <v>685</v>
      </c>
      <c r="D5" s="295"/>
      <c r="E5" s="296"/>
      <c r="F5" s="296"/>
    </row>
    <row r="6" spans="1:6" x14ac:dyDescent="0.35">
      <c r="B6" s="302" t="s">
        <v>672</v>
      </c>
      <c r="C6" s="302" t="s">
        <v>686</v>
      </c>
      <c r="D6" s="295"/>
      <c r="E6" s="295"/>
      <c r="F6" s="295"/>
    </row>
    <row r="7" spans="1:6" x14ac:dyDescent="0.35">
      <c r="B7" s="306"/>
      <c r="C7" s="302"/>
      <c r="D7" s="297"/>
      <c r="E7" s="298"/>
      <c r="F7" s="298"/>
    </row>
    <row r="8" spans="1:6" x14ac:dyDescent="0.35">
      <c r="B8" s="21" t="s">
        <v>405</v>
      </c>
      <c r="C8" s="21"/>
      <c r="D8" s="304"/>
      <c r="E8" s="304"/>
      <c r="F8" s="304"/>
    </row>
    <row r="9" spans="1:6" x14ac:dyDescent="0.35">
      <c r="A9" s="205"/>
      <c r="B9" s="302" t="s">
        <v>670</v>
      </c>
      <c r="C9" s="302" t="s">
        <v>687</v>
      </c>
      <c r="D9" s="297"/>
      <c r="E9" s="297"/>
      <c r="F9" s="297"/>
    </row>
    <row r="10" spans="1:6" x14ac:dyDescent="0.35">
      <c r="A10" s="205"/>
      <c r="B10" s="302" t="s">
        <v>671</v>
      </c>
      <c r="C10" s="302" t="s">
        <v>688</v>
      </c>
      <c r="D10" s="297"/>
      <c r="E10" s="297"/>
      <c r="F10" s="297"/>
    </row>
    <row r="11" spans="1:6" x14ac:dyDescent="0.35">
      <c r="B11" s="302"/>
      <c r="C11" s="302"/>
      <c r="D11" s="297"/>
      <c r="E11" s="297"/>
      <c r="F11" s="297"/>
    </row>
    <row r="12" spans="1:6" x14ac:dyDescent="0.35">
      <c r="B12" s="21" t="s">
        <v>1133</v>
      </c>
      <c r="C12" s="21"/>
      <c r="D12" s="304"/>
      <c r="E12" s="304"/>
      <c r="F12" s="304"/>
    </row>
    <row r="13" spans="1:6" x14ac:dyDescent="0.35">
      <c r="A13" s="205"/>
      <c r="B13" s="302" t="s">
        <v>1134</v>
      </c>
      <c r="C13" s="302" t="s">
        <v>1135</v>
      </c>
      <c r="D13" s="297"/>
      <c r="E13" s="297"/>
      <c r="F13" s="297"/>
    </row>
    <row r="14" spans="1:6" x14ac:dyDescent="0.35">
      <c r="B14" s="302"/>
      <c r="C14" s="302"/>
      <c r="D14" s="297"/>
      <c r="E14" s="297"/>
      <c r="F14" s="297"/>
    </row>
    <row r="15" spans="1:6" x14ac:dyDescent="0.35">
      <c r="B15" s="8" t="s">
        <v>213</v>
      </c>
      <c r="C15" s="17"/>
      <c r="D15" s="295"/>
      <c r="E15" s="299"/>
      <c r="F15" s="299"/>
    </row>
    <row r="16" spans="1:6" x14ac:dyDescent="0.35">
      <c r="A16" s="205"/>
      <c r="B16" s="302" t="s">
        <v>689</v>
      </c>
      <c r="C16" s="302" t="s">
        <v>690</v>
      </c>
      <c r="D16" s="300"/>
      <c r="E16" s="301"/>
      <c r="F16" s="29"/>
    </row>
    <row r="17" spans="1:6" x14ac:dyDescent="0.35">
      <c r="A17" s="205"/>
      <c r="B17" s="302" t="s">
        <v>691</v>
      </c>
      <c r="C17" s="302" t="s">
        <v>692</v>
      </c>
      <c r="D17" s="300"/>
      <c r="E17" s="301"/>
      <c r="F17" s="29"/>
    </row>
    <row r="18" spans="1:6" x14ac:dyDescent="0.35">
      <c r="A18" s="205"/>
      <c r="B18" s="302" t="s">
        <v>693</v>
      </c>
      <c r="C18" s="302" t="s">
        <v>694</v>
      </c>
      <c r="D18" s="300"/>
      <c r="E18" s="301"/>
      <c r="F18" s="29"/>
    </row>
    <row r="19" spans="1:6" x14ac:dyDescent="0.35">
      <c r="B19" s="302"/>
      <c r="C19" s="302"/>
      <c r="D19" s="300"/>
      <c r="E19" s="301"/>
      <c r="F19" s="29"/>
    </row>
    <row r="20" spans="1:6" x14ac:dyDescent="0.35">
      <c r="B20" s="17" t="s">
        <v>695</v>
      </c>
      <c r="C20" s="17"/>
      <c r="D20" s="295"/>
      <c r="E20" s="295"/>
      <c r="F20" s="295"/>
    </row>
    <row r="21" spans="1:6" x14ac:dyDescent="0.35">
      <c r="A21" s="205"/>
      <c r="B21" s="302" t="s">
        <v>683</v>
      </c>
      <c r="C21" s="302" t="s">
        <v>696</v>
      </c>
      <c r="D21" s="297"/>
      <c r="E21" s="297"/>
      <c r="F21" s="297"/>
    </row>
    <row r="22" spans="1:6" x14ac:dyDescent="0.35">
      <c r="A22" s="205"/>
      <c r="B22" s="302" t="s">
        <v>697</v>
      </c>
      <c r="C22" s="302" t="s">
        <v>668</v>
      </c>
      <c r="D22" s="297"/>
      <c r="E22" s="297"/>
      <c r="F22" s="297"/>
    </row>
    <row r="23" spans="1:6" x14ac:dyDescent="0.35">
      <c r="B23" s="302"/>
      <c r="C23" s="302"/>
      <c r="D23" s="297"/>
      <c r="E23" s="297"/>
      <c r="F23" s="297"/>
    </row>
    <row r="24" spans="1:6" x14ac:dyDescent="0.35">
      <c r="B24" s="17" t="s">
        <v>698</v>
      </c>
      <c r="C24" s="17"/>
      <c r="D24" s="295"/>
      <c r="E24" s="295"/>
      <c r="F24" s="295"/>
    </row>
    <row r="25" spans="1:6" x14ac:dyDescent="0.35">
      <c r="A25" s="205"/>
      <c r="B25" s="302" t="s">
        <v>699</v>
      </c>
      <c r="C25" s="302" t="s">
        <v>700</v>
      </c>
      <c r="D25" s="297"/>
      <c r="E25" s="297"/>
      <c r="F25" s="297"/>
    </row>
    <row r="26" spans="1:6" x14ac:dyDescent="0.35">
      <c r="A26" s="205"/>
      <c r="B26" s="302" t="s">
        <v>701</v>
      </c>
      <c r="C26" s="302" t="s">
        <v>702</v>
      </c>
      <c r="D26" s="297"/>
      <c r="E26" s="297"/>
      <c r="F26" s="297"/>
    </row>
    <row r="27" spans="1:6" x14ac:dyDescent="0.35">
      <c r="A27" s="205"/>
      <c r="B27" s="302" t="s">
        <v>703</v>
      </c>
      <c r="C27" s="302" t="s">
        <v>704</v>
      </c>
      <c r="D27" s="297"/>
      <c r="E27" s="297"/>
      <c r="F27" s="297"/>
    </row>
    <row r="28" spans="1:6" x14ac:dyDescent="0.35">
      <c r="A28" s="205"/>
      <c r="B28" s="302" t="s">
        <v>673</v>
      </c>
      <c r="C28" s="302" t="s">
        <v>705</v>
      </c>
      <c r="D28" s="297"/>
      <c r="E28" s="297"/>
      <c r="F28" s="297"/>
    </row>
    <row r="29" spans="1:6" x14ac:dyDescent="0.35">
      <c r="A29" s="205"/>
      <c r="B29" s="302" t="s">
        <v>674</v>
      </c>
      <c r="C29" s="302" t="s">
        <v>706</v>
      </c>
      <c r="D29" s="297"/>
      <c r="E29" s="297"/>
      <c r="F29" s="297"/>
    </row>
    <row r="30" spans="1:6" x14ac:dyDescent="0.35">
      <c r="A30" s="205"/>
      <c r="B30" s="302" t="s">
        <v>675</v>
      </c>
      <c r="C30" s="302" t="s">
        <v>707</v>
      </c>
      <c r="D30" s="297"/>
      <c r="E30" s="297"/>
      <c r="F30" s="297"/>
    </row>
    <row r="31" spans="1:6" x14ac:dyDescent="0.35">
      <c r="A31" s="205"/>
      <c r="B31" s="302" t="s">
        <v>676</v>
      </c>
      <c r="C31" s="302" t="s">
        <v>708</v>
      </c>
      <c r="D31" s="297"/>
      <c r="E31" s="297"/>
      <c r="F31" s="297"/>
    </row>
    <row r="32" spans="1:6" x14ac:dyDescent="0.35">
      <c r="B32" s="302"/>
      <c r="C32" s="302"/>
      <c r="D32" s="297"/>
      <c r="E32" s="297"/>
      <c r="F32" s="297"/>
    </row>
    <row r="33" spans="1:6" x14ac:dyDescent="0.35">
      <c r="B33" s="17" t="s">
        <v>709</v>
      </c>
      <c r="C33" s="17"/>
      <c r="D33" s="295"/>
      <c r="E33" s="295"/>
      <c r="F33" s="295"/>
    </row>
    <row r="34" spans="1:6" x14ac:dyDescent="0.35">
      <c r="A34" s="205"/>
      <c r="B34" s="302" t="s">
        <v>677</v>
      </c>
      <c r="C34" s="302" t="s">
        <v>710</v>
      </c>
      <c r="D34" s="297"/>
      <c r="E34" s="297"/>
      <c r="F34" s="297"/>
    </row>
    <row r="35" spans="1:6" x14ac:dyDescent="0.35">
      <c r="A35" s="205"/>
      <c r="B35" s="302" t="s">
        <v>678</v>
      </c>
      <c r="C35" s="302" t="s">
        <v>711</v>
      </c>
      <c r="D35" s="297"/>
      <c r="E35" s="298"/>
      <c r="F35" s="298"/>
    </row>
    <row r="36" spans="1:6" x14ac:dyDescent="0.35">
      <c r="A36" s="205"/>
      <c r="B36" s="302" t="s">
        <v>679</v>
      </c>
      <c r="C36" s="302" t="s">
        <v>712</v>
      </c>
      <c r="D36" s="297"/>
      <c r="E36" s="298"/>
      <c r="F36" s="298"/>
    </row>
    <row r="37" spans="1:6" x14ac:dyDescent="0.35">
      <c r="A37" s="205"/>
      <c r="B37" s="302" t="s">
        <v>713</v>
      </c>
      <c r="C37" s="302" t="s">
        <v>714</v>
      </c>
      <c r="D37" s="297"/>
      <c r="E37" s="298"/>
      <c r="F37" s="298"/>
    </row>
    <row r="38" spans="1:6" x14ac:dyDescent="0.35">
      <c r="A38" s="205"/>
      <c r="B38" s="302" t="s">
        <v>715</v>
      </c>
      <c r="C38" s="302" t="s">
        <v>716</v>
      </c>
      <c r="D38" s="297"/>
      <c r="E38" s="298"/>
      <c r="F38" s="298"/>
    </row>
    <row r="39" spans="1:6" x14ac:dyDescent="0.35">
      <c r="A39" s="205"/>
      <c r="B39" s="302" t="s">
        <v>680</v>
      </c>
      <c r="C39" s="302" t="s">
        <v>717</v>
      </c>
      <c r="D39" s="297"/>
      <c r="E39" s="298"/>
      <c r="F39" s="298"/>
    </row>
    <row r="40" spans="1:6" x14ac:dyDescent="0.35">
      <c r="A40" s="205"/>
      <c r="B40" s="307"/>
      <c r="C40" s="37"/>
      <c r="D40" s="297"/>
      <c r="E40" s="298"/>
      <c r="F40" s="298"/>
    </row>
    <row r="41" spans="1:6" x14ac:dyDescent="0.35">
      <c r="B41" s="17" t="s">
        <v>719</v>
      </c>
      <c r="C41" s="17"/>
      <c r="D41" s="295"/>
      <c r="E41" s="299"/>
      <c r="F41" s="299"/>
    </row>
    <row r="42" spans="1:6" x14ac:dyDescent="0.35">
      <c r="A42" s="205"/>
      <c r="B42" s="302" t="s">
        <v>681</v>
      </c>
      <c r="C42" s="302" t="s">
        <v>718</v>
      </c>
      <c r="D42" s="297"/>
      <c r="E42" s="298"/>
      <c r="F42" s="298"/>
    </row>
    <row r="43" spans="1:6" x14ac:dyDescent="0.35">
      <c r="B43" s="302"/>
      <c r="C43" s="302"/>
      <c r="D43" s="297"/>
      <c r="E43" s="298"/>
      <c r="F43" s="298"/>
    </row>
    <row r="44" spans="1:6" x14ac:dyDescent="0.35">
      <c r="A44" s="205"/>
      <c r="B44" s="8" t="s">
        <v>720</v>
      </c>
      <c r="C44" s="302"/>
      <c r="D44" s="297"/>
      <c r="E44" s="298"/>
      <c r="F44" s="298"/>
    </row>
    <row r="45" spans="1:6" x14ac:dyDescent="0.35">
      <c r="A45" s="205"/>
      <c r="B45" s="308" t="s">
        <v>721</v>
      </c>
      <c r="C45" s="302" t="s">
        <v>740</v>
      </c>
      <c r="D45" s="297"/>
      <c r="E45" s="298"/>
      <c r="F45" s="298"/>
    </row>
    <row r="46" spans="1:6" x14ac:dyDescent="0.35">
      <c r="A46" s="205"/>
      <c r="B46" s="308"/>
      <c r="C46" s="302"/>
      <c r="D46" s="297"/>
      <c r="E46" s="298"/>
      <c r="F46" s="298"/>
    </row>
    <row r="47" spans="1:6" x14ac:dyDescent="0.35">
      <c r="A47" s="205"/>
      <c r="B47" s="498" t="s">
        <v>1053</v>
      </c>
      <c r="C47" s="302"/>
      <c r="D47" s="297"/>
      <c r="E47" s="298"/>
      <c r="F47" s="298"/>
    </row>
    <row r="48" spans="1:6" x14ac:dyDescent="0.35">
      <c r="A48" s="205"/>
      <c r="B48" s="308" t="s">
        <v>1054</v>
      </c>
      <c r="C48" s="302" t="s">
        <v>1055</v>
      </c>
      <c r="D48" s="297"/>
      <c r="E48" s="298"/>
      <c r="F48" s="298"/>
    </row>
    <row r="49" spans="1:6" x14ac:dyDescent="0.35">
      <c r="A49" s="205"/>
      <c r="B49" s="308" t="s">
        <v>1056</v>
      </c>
      <c r="C49" s="302" t="s">
        <v>1057</v>
      </c>
      <c r="D49" s="297"/>
      <c r="E49" s="298"/>
      <c r="F49" s="298"/>
    </row>
    <row r="50" spans="1:6" x14ac:dyDescent="0.35">
      <c r="A50" s="205"/>
      <c r="B50" s="308" t="s">
        <v>1058</v>
      </c>
      <c r="C50" s="308" t="s">
        <v>1058</v>
      </c>
      <c r="D50" s="297"/>
      <c r="E50" s="298"/>
      <c r="F50" s="298"/>
    </row>
    <row r="51" spans="1:6" x14ac:dyDescent="0.35">
      <c r="A51" s="205"/>
      <c r="B51" s="308" t="s">
        <v>1059</v>
      </c>
      <c r="C51" s="302" t="s">
        <v>1060</v>
      </c>
      <c r="D51" s="297"/>
      <c r="E51" s="298"/>
      <c r="F51" s="298"/>
    </row>
    <row r="52" spans="1:6" x14ac:dyDescent="0.35">
      <c r="A52" s="205"/>
      <c r="B52" s="308" t="s">
        <v>1061</v>
      </c>
      <c r="C52" s="302" t="s">
        <v>1062</v>
      </c>
      <c r="D52" s="297"/>
      <c r="E52" s="298"/>
      <c r="F52" s="298"/>
    </row>
    <row r="53" spans="1:6" x14ac:dyDescent="0.35">
      <c r="A53" s="205"/>
      <c r="B53" s="308" t="s">
        <v>1063</v>
      </c>
      <c r="C53" s="302" t="s">
        <v>1064</v>
      </c>
      <c r="D53" s="297"/>
      <c r="E53" s="298"/>
      <c r="F53" s="298"/>
    </row>
    <row r="54" spans="1:6" x14ac:dyDescent="0.35">
      <c r="A54" s="205"/>
      <c r="B54" s="308" t="s">
        <v>1065</v>
      </c>
      <c r="C54" s="302" t="s">
        <v>1066</v>
      </c>
      <c r="D54" s="297"/>
      <c r="E54" s="298"/>
      <c r="F54" s="298"/>
    </row>
    <row r="55" spans="1:6" x14ac:dyDescent="0.35">
      <c r="A55" s="205"/>
      <c r="B55" s="308" t="s">
        <v>1067</v>
      </c>
      <c r="C55" s="308" t="s">
        <v>1067</v>
      </c>
      <c r="D55" s="297"/>
      <c r="E55" s="298"/>
      <c r="F55" s="298"/>
    </row>
    <row r="56" spans="1:6" x14ac:dyDescent="0.35">
      <c r="A56" s="205"/>
      <c r="B56" s="308" t="s">
        <v>1029</v>
      </c>
      <c r="C56" s="302" t="s">
        <v>1068</v>
      </c>
      <c r="D56" s="297"/>
      <c r="E56" s="298"/>
      <c r="F56" s="298"/>
    </row>
    <row r="57" spans="1:6" x14ac:dyDescent="0.35">
      <c r="A57" s="205"/>
      <c r="B57" s="308" t="s">
        <v>1069</v>
      </c>
      <c r="C57" s="302" t="s">
        <v>1070</v>
      </c>
      <c r="D57" s="297"/>
      <c r="E57" s="298"/>
      <c r="F57" s="298"/>
    </row>
    <row r="58" spans="1:6" ht="15" thickBot="1" x14ac:dyDescent="0.4">
      <c r="A58" s="205"/>
      <c r="B58" s="309"/>
      <c r="C58" s="309"/>
      <c r="D58" s="297"/>
      <c r="E58" s="298"/>
      <c r="F58" s="298"/>
    </row>
    <row r="59" spans="1:6" ht="9.75" customHeight="1" x14ac:dyDescent="0.35">
      <c r="A59" s="205"/>
      <c r="B59" s="302"/>
      <c r="C59" s="302"/>
      <c r="D59" s="297"/>
      <c r="E59" s="298"/>
      <c r="F59" s="298"/>
    </row>
    <row r="60" spans="1:6" x14ac:dyDescent="0.35">
      <c r="E60" s="298"/>
      <c r="F60" s="298"/>
    </row>
    <row r="61" spans="1:6" x14ac:dyDescent="0.35">
      <c r="E61" s="298"/>
      <c r="F61" s="298"/>
    </row>
    <row r="62" spans="1:6" x14ac:dyDescent="0.35">
      <c r="E62" s="298"/>
      <c r="F62" s="298"/>
    </row>
    <row r="63" spans="1:6" x14ac:dyDescent="0.35">
      <c r="E63" s="298"/>
      <c r="F63" s="298"/>
    </row>
    <row r="64" spans="1:6" x14ac:dyDescent="0.35">
      <c r="E64" s="298"/>
      <c r="F64" s="298"/>
    </row>
    <row r="65" spans="5:6" x14ac:dyDescent="0.35">
      <c r="E65" s="298"/>
      <c r="F65" s="298"/>
    </row>
    <row r="66" spans="5:6" x14ac:dyDescent="0.35">
      <c r="E66" s="298"/>
      <c r="F66" s="298"/>
    </row>
    <row r="67" spans="5:6" x14ac:dyDescent="0.35">
      <c r="E67" s="297"/>
      <c r="F67" s="297"/>
    </row>
    <row r="68" spans="5:6" x14ac:dyDescent="0.35">
      <c r="E68" s="297"/>
      <c r="F68" s="297"/>
    </row>
    <row r="69" spans="5:6" x14ac:dyDescent="0.35">
      <c r="E69" s="297"/>
      <c r="F69" s="297"/>
    </row>
    <row r="70" spans="5:6" x14ac:dyDescent="0.35">
      <c r="E70" s="298"/>
      <c r="F70" s="298"/>
    </row>
    <row r="71" spans="5:6" x14ac:dyDescent="0.35">
      <c r="E71" s="298"/>
      <c r="F71" s="298"/>
    </row>
    <row r="72" spans="5:6" x14ac:dyDescent="0.35">
      <c r="E72" s="298"/>
      <c r="F72" s="298"/>
    </row>
    <row r="73" spans="5:6" x14ac:dyDescent="0.35">
      <c r="E73" s="298"/>
      <c r="F73" s="298"/>
    </row>
    <row r="74" spans="5:6" x14ac:dyDescent="0.35">
      <c r="E74" s="298"/>
      <c r="F74" s="298"/>
    </row>
    <row r="75" spans="5:6" x14ac:dyDescent="0.35">
      <c r="E75" s="298"/>
      <c r="F75" s="298"/>
    </row>
    <row r="76" spans="5:6" x14ac:dyDescent="0.35">
      <c r="E76" s="298"/>
      <c r="F76" s="298"/>
    </row>
    <row r="77" spans="5:6" x14ac:dyDescent="0.35">
      <c r="E77" s="298"/>
      <c r="F77" s="298"/>
    </row>
    <row r="78" spans="5:6" x14ac:dyDescent="0.35">
      <c r="E78" s="298"/>
      <c r="F78" s="298"/>
    </row>
    <row r="79" spans="5:6" x14ac:dyDescent="0.35">
      <c r="E79" s="298"/>
      <c r="F79" s="298"/>
    </row>
    <row r="80" spans="5:6" x14ac:dyDescent="0.35">
      <c r="E80" s="298"/>
      <c r="F80" s="298"/>
    </row>
    <row r="81" spans="5:6" x14ac:dyDescent="0.35">
      <c r="E81" s="298"/>
      <c r="F81" s="298"/>
    </row>
    <row r="82" spans="5:6" x14ac:dyDescent="0.35">
      <c r="E82" s="298"/>
      <c r="F82" s="298"/>
    </row>
    <row r="83" spans="5:6" x14ac:dyDescent="0.35">
      <c r="E83" s="298"/>
      <c r="F83" s="298"/>
    </row>
    <row r="84" spans="5:6" x14ac:dyDescent="0.35">
      <c r="E84" s="298"/>
      <c r="F84" s="298"/>
    </row>
    <row r="85" spans="5:6" x14ac:dyDescent="0.35">
      <c r="E85" s="298"/>
      <c r="F85" s="298"/>
    </row>
    <row r="86" spans="5:6" x14ac:dyDescent="0.35">
      <c r="E86" s="298"/>
      <c r="F86" s="298"/>
    </row>
    <row r="87" spans="5:6" x14ac:dyDescent="0.35">
      <c r="E87" s="298"/>
      <c r="F87" s="298"/>
    </row>
    <row r="88" spans="5:6" x14ac:dyDescent="0.35">
      <c r="E88" s="298"/>
      <c r="F88" s="298"/>
    </row>
    <row r="89" spans="5:6" x14ac:dyDescent="0.35">
      <c r="E89" s="298"/>
      <c r="F89" s="298"/>
    </row>
    <row r="90" spans="5:6" x14ac:dyDescent="0.35">
      <c r="E90" s="298"/>
      <c r="F90" s="298"/>
    </row>
    <row r="91" spans="5:6" x14ac:dyDescent="0.35">
      <c r="E91" s="298"/>
      <c r="F91" s="298"/>
    </row>
    <row r="92" spans="5:6" x14ac:dyDescent="0.35">
      <c r="E92" s="298"/>
      <c r="F92" s="298"/>
    </row>
    <row r="93" spans="5:6" x14ac:dyDescent="0.35">
      <c r="E93" s="29"/>
      <c r="F93" s="29"/>
    </row>
    <row r="116" spans="2:3" x14ac:dyDescent="0.35">
      <c r="B116" s="298"/>
      <c r="C116" s="297"/>
    </row>
    <row r="117" spans="2:3" x14ac:dyDescent="0.35">
      <c r="B117" s="29"/>
      <c r="C117" s="29"/>
    </row>
  </sheetData>
  <mergeCells count="1">
    <mergeCell ref="B3:C3"/>
  </mergeCells>
  <hyperlinks>
    <hyperlink ref="C9" location="'CC1'!A1" display="A szabályozói szavatolótőke összetétele" xr:uid="{00000000-0004-0000-0000-000007000000}"/>
    <hyperlink ref="C10" location="'CC2'!A1" display="A szabályozói szavatolótőke auditált pénzügyi kimutatásokban szereplő mérleggel való egyeztetése" xr:uid="{00000000-0004-0000-0000-000008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B10" location="'PV1'!A1" display="PV1" xr:uid="{00000000-0004-0000-0000-000010000000}"/>
    <hyperlink ref="B9" location="'CC1'!A1" display="CC1" xr:uid="{00000000-0004-0000-0000-000011000000}"/>
    <hyperlink ref="B10" location="'CC2'!A1" display="CC2" xr:uid="{00000000-0004-0000-0000-000012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1:B22" location="'PV1'!A1" display="PV1" xr:uid="{00000000-0004-0000-0000-000021000000}"/>
    <hyperlink ref="C21:C22" location="CCyB2!A1" display="Az intézményspecifikus anticiklikus tőkepuffer nagysága" xr:uid="{00000000-0004-0000-0000-000022000000}"/>
    <hyperlink ref="B21" location="'LIQ1'!A1" display="LIQ1" xr:uid="{00000000-0004-0000-0000-000023000000}"/>
    <hyperlink ref="B22" location="'LIQ2'!A1" display="LIQ2" xr:uid="{00000000-0004-0000-0000-000024000000}"/>
    <hyperlink ref="C21" location="'LIQ1'!A1" display="A likviditásfedezeti rátára vonatkozó mennyiségi információk" xr:uid="{00000000-0004-0000-0000-000025000000}"/>
    <hyperlink ref="C22" location="'LIQ2'!A1" display="Nettó stabil forrásellátottsági ráta" xr:uid="{00000000-0004-0000-0000-000026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 location="'PV1'!A1" display="PV1" xr:uid="{00000000-0004-0000-0000-00002D000000}"/>
    <hyperlink ref="C27" location="CCyB2!A1" display="Az intézményspecifikus anticiklikus tőkepuffer nagysága" xr:uid="{00000000-0004-0000-0000-00002E000000}"/>
    <hyperlink ref="B27" location="'CR2'!A1" display="CR2" xr:uid="{00000000-0004-0000-0000-00002F000000}"/>
    <hyperlink ref="C27" location="'CR2'!A1" display="Nemteljesítő hitelek és előlegek állományának változásai" xr:uid="{00000000-0004-0000-0000-000031000000}"/>
    <hyperlink ref="B28" location="'PV1'!A1" display="PV1" xr:uid="{00000000-0004-0000-0000-000033000000}"/>
    <hyperlink ref="C28" location="CCyB2!A1" display="Az intézményspecifikus anticiklikus tőkepuffer nagysága" xr:uid="{00000000-0004-0000-0000-000034000000}"/>
    <hyperlink ref="B28" location="'CQ1'!A1" display="CQ1" xr:uid="{00000000-0004-0000-0000-000035000000}"/>
    <hyperlink ref="C28" location="'CQ1'!A1" display="Átstrukturált kitettségek hitelminősége" xr:uid="{00000000-0004-0000-0000-000037000000}"/>
    <hyperlink ref="B29" location="'PV1'!A1" display="PV1" xr:uid="{00000000-0004-0000-0000-000039000000}"/>
    <hyperlink ref="C29" location="CCyB2!A1" display="Az intézményspecifikus anticiklikus tőkepuffer nagysága" xr:uid="{00000000-0004-0000-0000-00003A000000}"/>
    <hyperlink ref="B29" location="'CQ4'!A1" display="CQ4" xr:uid="{00000000-0004-0000-0000-00003C000000}"/>
    <hyperlink ref="C29" location="'CQ4'!A1" display="Nemteljesítő kitettségek minősége földrajzi bontásban" xr:uid="{00000000-0004-0000-0000-00003E000000}"/>
    <hyperlink ref="B30" location="'PV1'!A1" display="PV1" xr:uid="{00000000-0004-0000-0000-00003F000000}"/>
    <hyperlink ref="C30" location="CCyB2!A1" display="Az intézményspecifikus anticiklikus tőkepuffer nagysága" xr:uid="{00000000-0004-0000-0000-000040000000}"/>
    <hyperlink ref="B30" location="'CQ5'!A1" display="CQ5" xr:uid="{00000000-0004-0000-0000-000041000000}"/>
    <hyperlink ref="C30" location="'CQ5'!A1" display="Nem pénzügyi vállalatoknak nyújtott hitelek és előlegek hitelminősége ágazatok szerinti bontásban" xr:uid="{00000000-0004-0000-0000-000043000000}"/>
    <hyperlink ref="B31" location="'PV1'!A1" display="PV1" xr:uid="{00000000-0004-0000-0000-000045000000}"/>
    <hyperlink ref="C31" location="CCyB2!A1" display="Az intézményspecifikus anticiklikus tőkepuffer nagysága" xr:uid="{00000000-0004-0000-0000-000046000000}"/>
    <hyperlink ref="B31" location="'CQ7'!A1" display="CQ7" xr:uid="{00000000-0004-0000-0000-000047000000}"/>
    <hyperlink ref="C31" location="'CQ7'!A1" display="Birtokbavétellel és végrehajtással megszerzett biztosítékok" xr:uid="{00000000-0004-0000-0000-000049000000}"/>
    <hyperlink ref="B34" location="'CCR1'!A1" display="CCR1" xr:uid="{00000000-0004-0000-0000-000051000000}"/>
    <hyperlink ref="C34" location="'CCR1'!A1" display="A partnerkockázati kitettség elemzése módszerenként" xr:uid="{00000000-0004-0000-0000-000052000000}"/>
    <hyperlink ref="B35" location="'CCR2'!A1" display="CCR2" xr:uid="{00000000-0004-0000-0000-000053000000}"/>
    <hyperlink ref="C35" location="'CCR2'!A1" display="CVA-kockázathoz kapcsolódó szavatolótőke-követelmények hatálya alá tartozó ügyletek" xr:uid="{00000000-0004-0000-0000-000054000000}"/>
    <hyperlink ref="B36" location="'CCR3'!A1" display="CCR3" xr:uid="{00000000-0004-0000-0000-000055000000}"/>
    <hyperlink ref="C36" location="'CCR3'!A1" display="Sztenderd módszer – Partnerkockázati kitettségek szabályozási kitettségi osztályok és kockázati súlyok szerint" xr:uid="{00000000-0004-0000-0000-000056000000}"/>
    <hyperlink ref="B37" location="'CCR5'!A1" display="CCR5" xr:uid="{00000000-0004-0000-0000-000057000000}"/>
    <hyperlink ref="C37" location="'CCR5'!A1" display="Partnerkockázati kitettségek biztosítékainak összetétele" xr:uid="{00000000-0004-0000-0000-000058000000}"/>
    <hyperlink ref="B38" location="'CCR6'!A1" display="CCR6" xr:uid="{00000000-0004-0000-0000-000059000000}"/>
    <hyperlink ref="C38" location="'CCR6'!A1" display="Hitelderivatíva-kitettségek" xr:uid="{00000000-0004-0000-0000-00005A000000}"/>
    <hyperlink ref="B39" location="'CCR8'!A1" display="CCR8" xr:uid="{00000000-0004-0000-0000-00005B000000}"/>
    <hyperlink ref="C39" location="'CCR8'!A1" display="Központi szerződő felekkel szembeni kitettségek" xr:uid="{00000000-0004-0000-0000-00005C000000}"/>
    <hyperlink ref="B42" location="'MR1'!A1" display="MR1" xr:uid="{00000000-0004-0000-0000-00005D000000}"/>
    <hyperlink ref="C42" location="'MR1'!A1" display="Piaci kockázat a sztenderd módszer alapján" xr:uid="{00000000-0004-0000-0000-00005E000000}"/>
    <hyperlink ref="B45" location="IFRS9!A1" display="IFRS9" xr:uid="{00000000-0004-0000-0000-00007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1E4BB-2D40-4A19-BF04-105FF35AC5E6}">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x14ac:dyDescent="0.35"/>
  <cols>
    <col min="1" max="1" width="4.453125" customWidth="1"/>
    <col min="2" max="2" width="5.7265625" customWidth="1"/>
    <col min="3" max="3" width="80.7265625" customWidth="1"/>
    <col min="4" max="4" width="13.7265625" customWidth="1"/>
  </cols>
  <sheetData>
    <row r="1" spans="2:4" ht="12.75" customHeight="1" x14ac:dyDescent="0.35"/>
    <row r="2" spans="2:4" x14ac:dyDescent="0.35">
      <c r="B2" s="176" t="s">
        <v>0</v>
      </c>
      <c r="C2" s="111"/>
    </row>
    <row r="3" spans="2:4" x14ac:dyDescent="0.35">
      <c r="B3" s="1"/>
      <c r="C3" s="1"/>
    </row>
    <row r="4" spans="2:4" ht="15.5" x14ac:dyDescent="0.35">
      <c r="B4" s="19" t="s">
        <v>187</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0"/>
      <c r="C8" s="597">
        <f>+Tartalom!B3</f>
        <v>45473</v>
      </c>
      <c r="D8" s="597"/>
    </row>
    <row r="9" spans="2:4" ht="23.25" customHeight="1" thickBot="1" x14ac:dyDescent="0.4">
      <c r="B9" s="600" t="s">
        <v>181</v>
      </c>
      <c r="C9" s="600"/>
      <c r="D9" s="23" t="s">
        <v>182</v>
      </c>
    </row>
    <row r="10" spans="2:4" x14ac:dyDescent="0.35">
      <c r="B10" s="109">
        <v>1</v>
      </c>
      <c r="C10" s="82" t="s">
        <v>183</v>
      </c>
      <c r="D10" s="49">
        <v>42523603.643512003</v>
      </c>
    </row>
    <row r="11" spans="2:4" ht="24" customHeight="1" x14ac:dyDescent="0.35">
      <c r="B11" s="109">
        <v>2</v>
      </c>
      <c r="C11" s="82" t="s">
        <v>188</v>
      </c>
      <c r="D11" s="49">
        <v>147095.006253995</v>
      </c>
    </row>
    <row r="12" spans="2:4" ht="24" customHeight="1" x14ac:dyDescent="0.35">
      <c r="B12" s="109">
        <v>3</v>
      </c>
      <c r="C12" s="82" t="s">
        <v>189</v>
      </c>
      <c r="D12" s="49">
        <v>0</v>
      </c>
    </row>
    <row r="13" spans="2:4" x14ac:dyDescent="0.35">
      <c r="B13" s="109">
        <v>4</v>
      </c>
      <c r="C13" s="82" t="s">
        <v>190</v>
      </c>
      <c r="D13" s="49">
        <v>0</v>
      </c>
    </row>
    <row r="14" spans="2:4" ht="30" x14ac:dyDescent="0.35">
      <c r="B14" s="109">
        <v>5</v>
      </c>
      <c r="C14" s="82" t="s">
        <v>191</v>
      </c>
      <c r="D14" s="49">
        <v>0</v>
      </c>
    </row>
    <row r="15" spans="2:4" ht="20" x14ac:dyDescent="0.35">
      <c r="B15" s="109">
        <v>6</v>
      </c>
      <c r="C15" s="82" t="s">
        <v>192</v>
      </c>
      <c r="D15" s="49">
        <v>0</v>
      </c>
    </row>
    <row r="16" spans="2:4" x14ac:dyDescent="0.35">
      <c r="B16" s="109">
        <v>7</v>
      </c>
      <c r="C16" s="82" t="s">
        <v>193</v>
      </c>
      <c r="D16" s="49">
        <v>0</v>
      </c>
    </row>
    <row r="17" spans="2:4" x14ac:dyDescent="0.35">
      <c r="B17" s="109">
        <v>8</v>
      </c>
      <c r="C17" s="82" t="s">
        <v>194</v>
      </c>
      <c r="D17" s="49">
        <v>330354.13813779998</v>
      </c>
    </row>
    <row r="18" spans="2:4" x14ac:dyDescent="0.35">
      <c r="B18" s="109">
        <v>9</v>
      </c>
      <c r="C18" s="82" t="s">
        <v>184</v>
      </c>
      <c r="D18" s="49">
        <v>328409.799956</v>
      </c>
    </row>
    <row r="19" spans="2:4" x14ac:dyDescent="0.35">
      <c r="B19" s="109">
        <v>10</v>
      </c>
      <c r="C19" s="82" t="s">
        <v>185</v>
      </c>
      <c r="D19" s="49">
        <v>2687425.8599547809</v>
      </c>
    </row>
    <row r="20" spans="2:4" ht="20" x14ac:dyDescent="0.35">
      <c r="B20" s="109">
        <v>11</v>
      </c>
      <c r="C20" s="82" t="s">
        <v>195</v>
      </c>
      <c r="D20" s="49">
        <v>0</v>
      </c>
    </row>
    <row r="21" spans="2:4" ht="20" x14ac:dyDescent="0.35">
      <c r="B21" s="109" t="s">
        <v>370</v>
      </c>
      <c r="C21" s="82" t="s">
        <v>196</v>
      </c>
      <c r="D21" s="49">
        <v>0</v>
      </c>
    </row>
    <row r="22" spans="2:4" ht="20" x14ac:dyDescent="0.35">
      <c r="B22" s="109" t="s">
        <v>371</v>
      </c>
      <c r="C22" s="82" t="s">
        <v>197</v>
      </c>
      <c r="D22" s="49">
        <v>0</v>
      </c>
    </row>
    <row r="23" spans="2:4" x14ac:dyDescent="0.35">
      <c r="B23" s="109">
        <v>12</v>
      </c>
      <c r="C23" s="84" t="s">
        <v>186</v>
      </c>
      <c r="D23" s="49">
        <v>41732.614605303272</v>
      </c>
    </row>
    <row r="24" spans="2:4" ht="15" thickBot="1" x14ac:dyDescent="0.4">
      <c r="B24" s="122">
        <v>13</v>
      </c>
      <c r="C24" s="83" t="s">
        <v>198</v>
      </c>
      <c r="D24" s="53">
        <v>46058621.062419884</v>
      </c>
    </row>
  </sheetData>
  <sheetProtection algorithmName="SHA-512" hashValue="VWq4xVE0g8Xwr9OJ/+oexVbJK4iR6EGWWp/ZS8SeHrI5eQXFkKWAVTrmmznl6MXxs6kPul4Dw24riYE1Bdg1zg==" saltValue="5g7H3AE5sKaNG2bMVB75gg==" spinCount="100000" sheet="1" objects="1" scenarios="1"/>
  <mergeCells count="2">
    <mergeCell ref="B9:C9"/>
    <mergeCell ref="C8:D8"/>
  </mergeCells>
  <hyperlinks>
    <hyperlink ref="B2" location="Tartalom!A1" display="Back to contents page" xr:uid="{427F3205-C1F8-4BDB-BA92-F830A132BAE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x14ac:dyDescent="0.35"/>
  <cols>
    <col min="1" max="1" width="4.453125" customWidth="1"/>
    <col min="2" max="2" width="5.7265625" customWidth="1"/>
    <col min="3" max="3" width="80.7265625" customWidth="1"/>
    <col min="4" max="5" width="26.54296875" customWidth="1"/>
  </cols>
  <sheetData>
    <row r="1" spans="2:5" ht="12.75" customHeight="1" x14ac:dyDescent="0.35"/>
    <row r="2" spans="2:5" x14ac:dyDescent="0.35">
      <c r="B2" s="176" t="s">
        <v>0</v>
      </c>
      <c r="C2" s="42"/>
      <c r="D2" s="42"/>
    </row>
    <row r="3" spans="2:5" x14ac:dyDescent="0.35">
      <c r="B3" s="1"/>
      <c r="C3" s="1"/>
      <c r="D3" s="1"/>
    </row>
    <row r="4" spans="2:5" ht="15.5" x14ac:dyDescent="0.35">
      <c r="B4" s="19" t="s">
        <v>199</v>
      </c>
      <c r="C4" s="2"/>
      <c r="D4" s="2"/>
    </row>
    <row r="5" spans="2:5" x14ac:dyDescent="0.35">
      <c r="B5" s="1"/>
      <c r="C5" s="1"/>
      <c r="D5" s="1"/>
    </row>
    <row r="6" spans="2:5" ht="57.75" customHeight="1" x14ac:dyDescent="0.35">
      <c r="B6" s="596" t="s">
        <v>727</v>
      </c>
      <c r="C6" s="596"/>
      <c r="D6" s="596"/>
      <c r="E6" s="596"/>
    </row>
    <row r="7" spans="2:5" x14ac:dyDescent="0.35">
      <c r="B7" s="589"/>
      <c r="C7" s="589"/>
      <c r="D7" s="589"/>
      <c r="E7" s="589"/>
    </row>
    <row r="8" spans="2:5" ht="15" thickBot="1" x14ac:dyDescent="0.4">
      <c r="C8" s="597"/>
      <c r="D8" s="597"/>
      <c r="E8" s="597"/>
    </row>
    <row r="9" spans="2:5" ht="32.25" customHeight="1" thickBot="1" x14ac:dyDescent="0.4">
      <c r="B9" s="112"/>
      <c r="C9" s="593" t="s">
        <v>181</v>
      </c>
      <c r="D9" s="614" t="s">
        <v>200</v>
      </c>
      <c r="E9" s="614"/>
    </row>
    <row r="10" spans="2:5" ht="24" customHeight="1" thickBot="1" x14ac:dyDescent="0.4">
      <c r="B10" s="45"/>
      <c r="C10" s="594"/>
      <c r="D10" s="93">
        <f>+Tartalom!B3</f>
        <v>45473</v>
      </c>
      <c r="E10" s="93">
        <f>+EOMONTH(D10,-6)</f>
        <v>45291</v>
      </c>
    </row>
    <row r="11" spans="2:5" x14ac:dyDescent="0.35">
      <c r="B11" s="615" t="s">
        <v>201</v>
      </c>
      <c r="C11" s="615"/>
      <c r="D11" s="615"/>
      <c r="E11" s="615"/>
    </row>
    <row r="12" spans="2:5" x14ac:dyDescent="0.35">
      <c r="B12" s="109">
        <v>1</v>
      </c>
      <c r="C12" s="82" t="s">
        <v>214</v>
      </c>
      <c r="D12" s="49">
        <v>43018586.2979642</v>
      </c>
      <c r="E12" s="49">
        <v>39976377.283016235</v>
      </c>
    </row>
    <row r="13" spans="2:5" ht="27.75" customHeight="1" x14ac:dyDescent="0.35">
      <c r="B13" s="109">
        <v>2</v>
      </c>
      <c r="C13" s="82" t="s">
        <v>215</v>
      </c>
      <c r="D13" s="49">
        <v>0</v>
      </c>
      <c r="E13" s="49">
        <v>0</v>
      </c>
    </row>
    <row r="14" spans="2:5" ht="25.5" customHeight="1" x14ac:dyDescent="0.35">
      <c r="B14" s="109">
        <v>3</v>
      </c>
      <c r="C14" s="82" t="s">
        <v>204</v>
      </c>
      <c r="D14" s="49">
        <v>0</v>
      </c>
      <c r="E14" s="49">
        <v>0</v>
      </c>
    </row>
    <row r="15" spans="2:5" x14ac:dyDescent="0.35">
      <c r="B15" s="109">
        <v>4</v>
      </c>
      <c r="C15" s="82" t="s">
        <v>216</v>
      </c>
      <c r="D15" s="49">
        <v>0</v>
      </c>
      <c r="E15" s="49">
        <v>0</v>
      </c>
    </row>
    <row r="16" spans="2:5" x14ac:dyDescent="0.35">
      <c r="B16" s="109">
        <v>5</v>
      </c>
      <c r="C16" s="82" t="s">
        <v>217</v>
      </c>
      <c r="D16" s="49">
        <v>0</v>
      </c>
      <c r="E16" s="49">
        <v>0</v>
      </c>
    </row>
    <row r="17" spans="2:5" x14ac:dyDescent="0.35">
      <c r="B17" s="109">
        <v>6</v>
      </c>
      <c r="C17" s="82" t="s">
        <v>218</v>
      </c>
      <c r="D17" s="49">
        <v>-306155.0335791916</v>
      </c>
      <c r="E17" s="49">
        <v>-293654.58966602897</v>
      </c>
    </row>
    <row r="18" spans="2:5" ht="20.25" customHeight="1" x14ac:dyDescent="0.35">
      <c r="B18" s="124">
        <v>7</v>
      </c>
      <c r="C18" s="95" t="s">
        <v>219</v>
      </c>
      <c r="D18" s="96">
        <v>42712431.264385007</v>
      </c>
      <c r="E18" s="96">
        <v>39682722.693350203</v>
      </c>
    </row>
    <row r="19" spans="2:5" x14ac:dyDescent="0.35">
      <c r="B19" s="615" t="s">
        <v>202</v>
      </c>
      <c r="C19" s="615"/>
      <c r="D19" s="615"/>
      <c r="E19" s="615"/>
    </row>
    <row r="20" spans="2:5" x14ac:dyDescent="0.35">
      <c r="B20" s="109">
        <v>8</v>
      </c>
      <c r="C20" s="82" t="s">
        <v>220</v>
      </c>
      <c r="D20" s="49">
        <v>99800.285218199992</v>
      </c>
      <c r="E20" s="49">
        <v>114260.6501918</v>
      </c>
    </row>
    <row r="21" spans="2:5" ht="21.75" customHeight="1" x14ac:dyDescent="0.35">
      <c r="B21" s="109" t="s">
        <v>372</v>
      </c>
      <c r="C21" s="82" t="s">
        <v>221</v>
      </c>
      <c r="D21" s="49">
        <v>0</v>
      </c>
      <c r="E21" s="49">
        <v>0</v>
      </c>
    </row>
    <row r="22" spans="2:5" x14ac:dyDescent="0.35">
      <c r="B22" s="109">
        <v>9</v>
      </c>
      <c r="C22" s="82" t="s">
        <v>222</v>
      </c>
      <c r="D22" s="49">
        <v>230553.8529196</v>
      </c>
      <c r="E22" s="49">
        <v>216301.95944420001</v>
      </c>
    </row>
    <row r="23" spans="2:5" ht="21.75" customHeight="1" x14ac:dyDescent="0.35">
      <c r="B23" s="109" t="s">
        <v>368</v>
      </c>
      <c r="C23" s="82" t="s">
        <v>223</v>
      </c>
      <c r="D23" s="49">
        <v>0</v>
      </c>
      <c r="E23" s="49">
        <v>0</v>
      </c>
    </row>
    <row r="24" spans="2:5" x14ac:dyDescent="0.35">
      <c r="B24" s="109" t="s">
        <v>369</v>
      </c>
      <c r="C24" s="82" t="s">
        <v>203</v>
      </c>
      <c r="D24" s="49">
        <v>0</v>
      </c>
      <c r="E24" s="49">
        <v>0</v>
      </c>
    </row>
    <row r="25" spans="2:5" x14ac:dyDescent="0.35">
      <c r="B25" s="109">
        <v>10</v>
      </c>
      <c r="C25" s="82" t="s">
        <v>224</v>
      </c>
      <c r="D25" s="49">
        <v>0</v>
      </c>
      <c r="E25" s="49">
        <v>0</v>
      </c>
    </row>
    <row r="26" spans="2:5" ht="24" customHeight="1" x14ac:dyDescent="0.35">
      <c r="B26" s="109" t="s">
        <v>373</v>
      </c>
      <c r="C26" s="82" t="s">
        <v>225</v>
      </c>
      <c r="D26" s="49">
        <v>0</v>
      </c>
      <c r="E26" s="49">
        <v>0</v>
      </c>
    </row>
    <row r="27" spans="2:5" ht="22.5" customHeight="1" x14ac:dyDescent="0.35">
      <c r="B27" s="109" t="s">
        <v>374</v>
      </c>
      <c r="C27" s="82" t="s">
        <v>226</v>
      </c>
      <c r="D27" s="49">
        <v>0</v>
      </c>
      <c r="E27" s="49">
        <v>0</v>
      </c>
    </row>
    <row r="28" spans="2:5" x14ac:dyDescent="0.35">
      <c r="B28" s="109">
        <v>11</v>
      </c>
      <c r="C28" s="82" t="s">
        <v>227</v>
      </c>
      <c r="D28" s="49">
        <v>0</v>
      </c>
      <c r="E28" s="49">
        <v>0</v>
      </c>
    </row>
    <row r="29" spans="2:5" x14ac:dyDescent="0.35">
      <c r="B29" s="109">
        <v>12</v>
      </c>
      <c r="C29" s="82" t="s">
        <v>228</v>
      </c>
      <c r="D29" s="49">
        <v>0</v>
      </c>
      <c r="E29" s="49">
        <v>0</v>
      </c>
    </row>
    <row r="30" spans="2:5" x14ac:dyDescent="0.35">
      <c r="B30" s="124">
        <v>13</v>
      </c>
      <c r="C30" s="95" t="s">
        <v>229</v>
      </c>
      <c r="D30" s="96">
        <v>330354.13813779998</v>
      </c>
      <c r="E30" s="96">
        <v>330562.60963600001</v>
      </c>
    </row>
    <row r="31" spans="2:5" x14ac:dyDescent="0.35">
      <c r="B31" s="615" t="s">
        <v>230</v>
      </c>
      <c r="C31" s="615"/>
      <c r="D31" s="615"/>
      <c r="E31" s="615"/>
    </row>
    <row r="32" spans="2:5" ht="21" customHeight="1" x14ac:dyDescent="0.35">
      <c r="B32" s="109">
        <v>14</v>
      </c>
      <c r="C32" s="82" t="s">
        <v>231</v>
      </c>
      <c r="D32" s="49">
        <v>328409.799956</v>
      </c>
      <c r="E32" s="49">
        <v>56388.404465</v>
      </c>
    </row>
    <row r="33" spans="2:5" ht="21.75" customHeight="1" x14ac:dyDescent="0.35">
      <c r="B33" s="109">
        <v>15</v>
      </c>
      <c r="C33" s="82" t="s">
        <v>205</v>
      </c>
      <c r="D33" s="49">
        <v>0</v>
      </c>
      <c r="E33" s="49">
        <v>0</v>
      </c>
    </row>
    <row r="34" spans="2:5" x14ac:dyDescent="0.35">
      <c r="B34" s="109">
        <v>16</v>
      </c>
      <c r="C34" s="82" t="s">
        <v>206</v>
      </c>
      <c r="D34" s="49">
        <v>0</v>
      </c>
      <c r="E34" s="49">
        <v>0</v>
      </c>
    </row>
    <row r="35" spans="2:5" ht="24.75" customHeight="1" x14ac:dyDescent="0.35">
      <c r="B35" s="109" t="s">
        <v>375</v>
      </c>
      <c r="C35" s="82" t="s">
        <v>232</v>
      </c>
      <c r="D35" s="49">
        <v>0</v>
      </c>
      <c r="E35" s="49">
        <v>0</v>
      </c>
    </row>
    <row r="36" spans="2:5" x14ac:dyDescent="0.35">
      <c r="B36" s="109">
        <v>17</v>
      </c>
      <c r="C36" s="82" t="s">
        <v>207</v>
      </c>
      <c r="D36" s="49">
        <v>0</v>
      </c>
      <c r="E36" s="49">
        <v>0</v>
      </c>
    </row>
    <row r="37" spans="2:5" x14ac:dyDescent="0.35">
      <c r="B37" s="109" t="s">
        <v>376</v>
      </c>
      <c r="C37" s="82" t="s">
        <v>209</v>
      </c>
      <c r="D37" s="49">
        <v>0</v>
      </c>
      <c r="E37" s="49">
        <v>0</v>
      </c>
    </row>
    <row r="38" spans="2:5" x14ac:dyDescent="0.35">
      <c r="B38" s="124">
        <v>18</v>
      </c>
      <c r="C38" s="95" t="s">
        <v>233</v>
      </c>
      <c r="D38" s="96">
        <v>328409.799956</v>
      </c>
      <c r="E38" s="96">
        <v>56388.404465</v>
      </c>
    </row>
    <row r="39" spans="2:5" x14ac:dyDescent="0.35">
      <c r="B39" s="615" t="s">
        <v>210</v>
      </c>
      <c r="C39" s="615"/>
      <c r="D39" s="615"/>
      <c r="E39" s="615"/>
    </row>
    <row r="40" spans="2:5" x14ac:dyDescent="0.35">
      <c r="B40" s="109">
        <v>19</v>
      </c>
      <c r="C40" s="82" t="s">
        <v>234</v>
      </c>
      <c r="D40" s="49">
        <v>7983420.4922194453</v>
      </c>
      <c r="E40" s="49">
        <v>7159212.4078943906</v>
      </c>
    </row>
    <row r="41" spans="2:5" x14ac:dyDescent="0.35">
      <c r="B41" s="109">
        <v>20</v>
      </c>
      <c r="C41" s="82" t="s">
        <v>235</v>
      </c>
      <c r="D41" s="49">
        <v>-5295994.6322646644</v>
      </c>
      <c r="E41" s="49">
        <v>-4802116.6872274335</v>
      </c>
    </row>
    <row r="42" spans="2:5" ht="25.5" customHeight="1" x14ac:dyDescent="0.35">
      <c r="B42" s="109">
        <v>21</v>
      </c>
      <c r="C42" s="82" t="s">
        <v>236</v>
      </c>
      <c r="D42" s="49">
        <v>0</v>
      </c>
      <c r="E42" s="49">
        <v>0</v>
      </c>
    </row>
    <row r="43" spans="2:5" x14ac:dyDescent="0.35">
      <c r="B43" s="124">
        <v>22</v>
      </c>
      <c r="C43" s="95" t="s">
        <v>237</v>
      </c>
      <c r="D43" s="96">
        <v>2687425.8599547809</v>
      </c>
      <c r="E43" s="96">
        <v>2357095.7206669566</v>
      </c>
    </row>
    <row r="44" spans="2:5" ht="15.75" customHeight="1" x14ac:dyDescent="0.35">
      <c r="B44" s="615" t="s">
        <v>238</v>
      </c>
      <c r="C44" s="615"/>
      <c r="D44" s="615"/>
      <c r="E44" s="615"/>
    </row>
    <row r="45" spans="2:5" x14ac:dyDescent="0.35">
      <c r="B45" s="109" t="s">
        <v>377</v>
      </c>
      <c r="C45" s="82" t="s">
        <v>239</v>
      </c>
      <c r="D45" s="49">
        <v>0</v>
      </c>
      <c r="E45" s="49">
        <v>0</v>
      </c>
    </row>
    <row r="46" spans="2:5" x14ac:dyDescent="0.35">
      <c r="B46" s="109" t="s">
        <v>378</v>
      </c>
      <c r="C46" s="82" t="s">
        <v>240</v>
      </c>
      <c r="D46" s="49">
        <v>0</v>
      </c>
      <c r="E46" s="49">
        <v>0</v>
      </c>
    </row>
    <row r="47" spans="2:5" x14ac:dyDescent="0.35">
      <c r="B47" s="109" t="s">
        <v>380</v>
      </c>
      <c r="C47" s="82" t="s">
        <v>241</v>
      </c>
      <c r="D47" s="49">
        <v>0</v>
      </c>
      <c r="E47" s="49">
        <v>0</v>
      </c>
    </row>
    <row r="48" spans="2:5" x14ac:dyDescent="0.35">
      <c r="B48" s="109" t="s">
        <v>381</v>
      </c>
      <c r="C48" s="82" t="s">
        <v>242</v>
      </c>
      <c r="D48" s="49">
        <v>0</v>
      </c>
      <c r="E48" s="49">
        <v>0</v>
      </c>
    </row>
    <row r="49" spans="2:5" ht="22.5" customHeight="1" x14ac:dyDescent="0.35">
      <c r="B49" s="109" t="s">
        <v>382</v>
      </c>
      <c r="C49" s="82" t="s">
        <v>243</v>
      </c>
      <c r="D49" s="49">
        <v>0</v>
      </c>
      <c r="E49" s="49">
        <v>0</v>
      </c>
    </row>
    <row r="50" spans="2:5" x14ac:dyDescent="0.35">
      <c r="B50" s="109" t="s">
        <v>383</v>
      </c>
      <c r="C50" s="82" t="s">
        <v>244</v>
      </c>
      <c r="D50" s="49">
        <v>0</v>
      </c>
      <c r="E50" s="49">
        <v>0</v>
      </c>
    </row>
    <row r="51" spans="2:5" x14ac:dyDescent="0.35">
      <c r="B51" s="109" t="s">
        <v>384</v>
      </c>
      <c r="C51" s="82" t="s">
        <v>245</v>
      </c>
      <c r="D51" s="49">
        <v>0</v>
      </c>
      <c r="E51" s="49">
        <v>0</v>
      </c>
    </row>
    <row r="52" spans="2:5" ht="24" customHeight="1" x14ac:dyDescent="0.35">
      <c r="B52" s="109" t="s">
        <v>385</v>
      </c>
      <c r="C52" s="82" t="s">
        <v>246</v>
      </c>
      <c r="D52" s="49">
        <v>0</v>
      </c>
      <c r="E52" s="49">
        <v>0</v>
      </c>
    </row>
    <row r="53" spans="2:5" ht="23.25" customHeight="1" x14ac:dyDescent="0.35">
      <c r="B53" s="109" t="s">
        <v>386</v>
      </c>
      <c r="C53" s="82" t="s">
        <v>247</v>
      </c>
      <c r="D53" s="49">
        <v>0</v>
      </c>
      <c r="E53" s="49">
        <v>0</v>
      </c>
    </row>
    <row r="54" spans="2:5" x14ac:dyDescent="0.35">
      <c r="B54" s="109" t="s">
        <v>387</v>
      </c>
      <c r="C54" s="82" t="s">
        <v>248</v>
      </c>
      <c r="D54" s="49">
        <v>0</v>
      </c>
      <c r="E54" s="49">
        <v>0</v>
      </c>
    </row>
    <row r="55" spans="2:5" x14ac:dyDescent="0.35">
      <c r="B55" s="124" t="s">
        <v>379</v>
      </c>
      <c r="C55" s="97" t="s">
        <v>249</v>
      </c>
      <c r="D55" s="98">
        <v>0</v>
      </c>
      <c r="E55" s="98">
        <v>0</v>
      </c>
    </row>
    <row r="56" spans="2:5" x14ac:dyDescent="0.35">
      <c r="B56" s="615" t="s">
        <v>250</v>
      </c>
      <c r="C56" s="615"/>
      <c r="D56" s="615"/>
      <c r="E56" s="615"/>
    </row>
    <row r="57" spans="2:5" x14ac:dyDescent="0.35">
      <c r="B57" s="109">
        <v>23</v>
      </c>
      <c r="C57" s="82" t="s">
        <v>128</v>
      </c>
      <c r="D57" s="49">
        <v>4394792.8531727614</v>
      </c>
      <c r="E57" s="49">
        <v>3945569.5512501444</v>
      </c>
    </row>
    <row r="58" spans="2:5" x14ac:dyDescent="0.35">
      <c r="B58" s="124">
        <v>24</v>
      </c>
      <c r="C58" s="315" t="s">
        <v>198</v>
      </c>
      <c r="D58" s="314">
        <v>46058621.062433593</v>
      </c>
      <c r="E58" s="314">
        <v>42426769.428118162</v>
      </c>
    </row>
    <row r="59" spans="2:5" x14ac:dyDescent="0.35">
      <c r="B59" s="616" t="s">
        <v>213</v>
      </c>
      <c r="C59" s="616"/>
      <c r="D59" s="616"/>
      <c r="E59" s="616"/>
    </row>
    <row r="60" spans="2:5" x14ac:dyDescent="0.35">
      <c r="B60" s="109">
        <v>25</v>
      </c>
      <c r="C60" s="82" t="s">
        <v>251</v>
      </c>
      <c r="D60" s="99">
        <v>9.5417377937031853E-2</v>
      </c>
      <c r="E60" s="99">
        <v>9.2997171465881989E-2</v>
      </c>
    </row>
    <row r="61" spans="2:5" x14ac:dyDescent="0.35">
      <c r="B61" s="109" t="s">
        <v>388</v>
      </c>
      <c r="C61" s="82" t="s">
        <v>252</v>
      </c>
      <c r="D61" s="99">
        <v>9.5417377937031853E-2</v>
      </c>
      <c r="E61" s="99">
        <v>9.2997171465881989E-2</v>
      </c>
    </row>
    <row r="62" spans="2:5" x14ac:dyDescent="0.35">
      <c r="B62" s="109" t="s">
        <v>58</v>
      </c>
      <c r="C62" s="82" t="s">
        <v>253</v>
      </c>
      <c r="D62" s="99">
        <v>9.5417377937031853E-2</v>
      </c>
      <c r="E62" s="99">
        <v>9.2997171465881989E-2</v>
      </c>
    </row>
    <row r="63" spans="2:5" x14ac:dyDescent="0.35">
      <c r="B63" s="109">
        <v>26</v>
      </c>
      <c r="C63" s="82" t="s">
        <v>254</v>
      </c>
      <c r="D63" s="99">
        <v>0.03</v>
      </c>
      <c r="E63" s="99">
        <v>0.03</v>
      </c>
    </row>
    <row r="64" spans="2:5" x14ac:dyDescent="0.35">
      <c r="B64" s="109" t="s">
        <v>389</v>
      </c>
      <c r="C64" s="82" t="s">
        <v>255</v>
      </c>
      <c r="D64" s="99">
        <v>0</v>
      </c>
      <c r="E64" s="99">
        <v>0</v>
      </c>
    </row>
    <row r="65" spans="2:5" x14ac:dyDescent="0.35">
      <c r="B65" s="109" t="s">
        <v>390</v>
      </c>
      <c r="C65" s="10" t="s">
        <v>256</v>
      </c>
      <c r="D65" s="99">
        <v>0</v>
      </c>
      <c r="E65" s="99">
        <v>0</v>
      </c>
    </row>
    <row r="66" spans="2:5" x14ac:dyDescent="0.35">
      <c r="B66" s="109">
        <v>27</v>
      </c>
      <c r="C66" s="82" t="s">
        <v>257</v>
      </c>
      <c r="D66" s="99">
        <v>0</v>
      </c>
      <c r="E66" s="99">
        <v>0</v>
      </c>
    </row>
    <row r="67" spans="2:5" x14ac:dyDescent="0.35">
      <c r="B67" s="124" t="s">
        <v>391</v>
      </c>
      <c r="C67" s="315" t="s">
        <v>258</v>
      </c>
      <c r="D67" s="99">
        <v>0.03</v>
      </c>
      <c r="E67" s="99">
        <v>0.03</v>
      </c>
    </row>
    <row r="68" spans="2:5" x14ac:dyDescent="0.35">
      <c r="B68" s="616" t="s">
        <v>259</v>
      </c>
      <c r="C68" s="616"/>
      <c r="D68" s="616"/>
      <c r="E68" s="616"/>
    </row>
    <row r="69" spans="2:5" x14ac:dyDescent="0.35">
      <c r="B69" s="124" t="s">
        <v>392</v>
      </c>
      <c r="C69" s="315" t="s">
        <v>260</v>
      </c>
      <c r="D69" s="316"/>
      <c r="E69" s="316"/>
    </row>
    <row r="70" spans="2:5" x14ac:dyDescent="0.35">
      <c r="B70" s="615" t="s">
        <v>261</v>
      </c>
      <c r="C70" s="615"/>
      <c r="D70" s="615"/>
      <c r="E70" s="615"/>
    </row>
    <row r="71" spans="2:5" ht="20" x14ac:dyDescent="0.35">
      <c r="B71" s="109">
        <v>28</v>
      </c>
      <c r="C71" s="82" t="s">
        <v>262</v>
      </c>
      <c r="D71" s="113"/>
      <c r="E71" s="113"/>
    </row>
    <row r="72" spans="2:5" ht="28.5" customHeight="1" x14ac:dyDescent="0.35">
      <c r="B72" s="109">
        <v>29</v>
      </c>
      <c r="C72" s="82" t="s">
        <v>263</v>
      </c>
      <c r="D72" s="113"/>
      <c r="E72" s="113"/>
    </row>
    <row r="73" spans="2:5" ht="50.25" customHeight="1" x14ac:dyDescent="0.35">
      <c r="B73" s="109">
        <v>30</v>
      </c>
      <c r="C73" s="82" t="s">
        <v>264</v>
      </c>
      <c r="D73" s="113"/>
      <c r="E73" s="113"/>
    </row>
    <row r="74" spans="2:5" ht="51.75" customHeight="1" x14ac:dyDescent="0.35">
      <c r="B74" s="109" t="s">
        <v>393</v>
      </c>
      <c r="C74" s="82" t="s">
        <v>265</v>
      </c>
      <c r="D74" s="113"/>
      <c r="E74" s="113"/>
    </row>
    <row r="75" spans="2:5" ht="51" customHeight="1" x14ac:dyDescent="0.35">
      <c r="B75" s="109">
        <v>31</v>
      </c>
      <c r="C75" s="82" t="s">
        <v>266</v>
      </c>
      <c r="D75" s="113"/>
      <c r="E75" s="113"/>
    </row>
    <row r="76" spans="2:5" ht="52.5" customHeight="1" thickBot="1" x14ac:dyDescent="0.4">
      <c r="B76" s="122" t="s">
        <v>394</v>
      </c>
      <c r="C76" s="85" t="s">
        <v>267</v>
      </c>
      <c r="D76" s="275"/>
      <c r="E76" s="275"/>
    </row>
    <row r="77" spans="2:5" ht="23.25" customHeight="1" x14ac:dyDescent="0.35">
      <c r="B77" s="596" t="s">
        <v>742</v>
      </c>
      <c r="C77" s="596"/>
      <c r="D77" s="596"/>
      <c r="E77" s="596"/>
    </row>
    <row r="78" spans="2:5" x14ac:dyDescent="0.35">
      <c r="C78" s="82"/>
    </row>
    <row r="79" spans="2:5" x14ac:dyDescent="0.35">
      <c r="C79" s="82"/>
    </row>
    <row r="80" spans="2:5" x14ac:dyDescent="0.35">
      <c r="C80" s="82"/>
    </row>
  </sheetData>
  <sheetProtection algorithmName="SHA-512" hashValue="1qBHunJ7UUFP1YYqbQDRAbpodQBFOwyaFmLEkgDoEZ7aRAWf4+YhxAfEqDGvJmknp3zyLlpilHQ8J/e5stGbmg==" saltValue="FbYno4/kfaPBDFopAXFFhA==" spinCount="100000" sheet="1" objects="1" scenarios="1"/>
  <mergeCells count="15">
    <mergeCell ref="B11:E11"/>
    <mergeCell ref="B19:E19"/>
    <mergeCell ref="B31:E31"/>
    <mergeCell ref="B77:E77"/>
    <mergeCell ref="B39:E39"/>
    <mergeCell ref="B44:E44"/>
    <mergeCell ref="B56:E56"/>
    <mergeCell ref="B59:E59"/>
    <mergeCell ref="B68:E68"/>
    <mergeCell ref="B70:E70"/>
    <mergeCell ref="B7:E7"/>
    <mergeCell ref="C8:E8"/>
    <mergeCell ref="B6:E6"/>
    <mergeCell ref="D9:E9"/>
    <mergeCell ref="C9:C10"/>
  </mergeCells>
  <hyperlinks>
    <hyperlink ref="B2" location="Tartalom!A1" display="Back to contents page" xr:uid="{85CA80C4-9A35-4849-8314-DC5F00D44B4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x14ac:dyDescent="0.35"/>
  <cols>
    <col min="1" max="2" width="4.453125" customWidth="1"/>
    <col min="3" max="3" width="80.7265625" customWidth="1"/>
    <col min="4" max="4" width="23" customWidth="1"/>
  </cols>
  <sheetData>
    <row r="1" spans="2:4" ht="12.75" customHeight="1" x14ac:dyDescent="0.35"/>
    <row r="2" spans="2:4" x14ac:dyDescent="0.35">
      <c r="B2" s="176" t="s">
        <v>0</v>
      </c>
      <c r="C2" s="111"/>
    </row>
    <row r="3" spans="2:4" x14ac:dyDescent="0.35">
      <c r="B3" s="1"/>
      <c r="C3" s="1"/>
    </row>
    <row r="4" spans="2:4" ht="15.5" x14ac:dyDescent="0.35">
      <c r="B4" s="19" t="s">
        <v>268</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0"/>
      <c r="C8" s="597">
        <f>+Tartalom!B3</f>
        <v>45473</v>
      </c>
      <c r="D8" s="597"/>
    </row>
    <row r="9" spans="2:4" ht="33" customHeight="1" thickBot="1" x14ac:dyDescent="0.4">
      <c r="B9" s="117"/>
      <c r="C9" s="7" t="s">
        <v>181</v>
      </c>
      <c r="D9" s="23" t="s">
        <v>200</v>
      </c>
    </row>
    <row r="10" spans="2:4" ht="25.5" customHeight="1" x14ac:dyDescent="0.35">
      <c r="B10" s="109" t="s">
        <v>269</v>
      </c>
      <c r="C10" s="94" t="s">
        <v>288</v>
      </c>
      <c r="D10" s="105">
        <v>42869995.274111629</v>
      </c>
    </row>
    <row r="11" spans="2:4" x14ac:dyDescent="0.35">
      <c r="B11" s="109" t="s">
        <v>270</v>
      </c>
      <c r="C11" s="100" t="s">
        <v>289</v>
      </c>
      <c r="D11" s="103">
        <v>505134.46203400003</v>
      </c>
    </row>
    <row r="12" spans="2:4" x14ac:dyDescent="0.35">
      <c r="B12" s="109" t="s">
        <v>271</v>
      </c>
      <c r="C12" s="100" t="s">
        <v>290</v>
      </c>
      <c r="D12" s="103">
        <v>42364860.812077627</v>
      </c>
    </row>
    <row r="13" spans="2:4" x14ac:dyDescent="0.35">
      <c r="B13" s="109" t="s">
        <v>272</v>
      </c>
      <c r="C13" s="101" t="s">
        <v>273</v>
      </c>
      <c r="D13" s="103">
        <v>81009.075243575833</v>
      </c>
    </row>
    <row r="14" spans="2:4" x14ac:dyDescent="0.35">
      <c r="B14" s="109" t="s">
        <v>274</v>
      </c>
      <c r="C14" s="101" t="s">
        <v>275</v>
      </c>
      <c r="D14" s="103">
        <v>14876878.717199262</v>
      </c>
    </row>
    <row r="15" spans="2:4" ht="20" x14ac:dyDescent="0.35">
      <c r="B15" s="109" t="s">
        <v>276</v>
      </c>
      <c r="C15" s="35" t="s">
        <v>277</v>
      </c>
      <c r="D15" s="103">
        <v>455961.69040462136</v>
      </c>
    </row>
    <row r="16" spans="2:4" x14ac:dyDescent="0.35">
      <c r="B16" s="109" t="s">
        <v>278</v>
      </c>
      <c r="C16" s="101" t="s">
        <v>279</v>
      </c>
      <c r="D16" s="103">
        <v>953566.13036662154</v>
      </c>
    </row>
    <row r="17" spans="2:4" x14ac:dyDescent="0.35">
      <c r="B17" s="109" t="s">
        <v>280</v>
      </c>
      <c r="C17" s="101" t="s">
        <v>291</v>
      </c>
      <c r="D17" s="103">
        <v>9172415.1013541277</v>
      </c>
    </row>
    <row r="18" spans="2:4" x14ac:dyDescent="0.35">
      <c r="B18" s="109" t="s">
        <v>281</v>
      </c>
      <c r="C18" s="101" t="s">
        <v>282</v>
      </c>
      <c r="D18" s="103">
        <v>6721816.4909780882</v>
      </c>
    </row>
    <row r="19" spans="2:4" x14ac:dyDescent="0.35">
      <c r="B19" s="109" t="s">
        <v>283</v>
      </c>
      <c r="C19" s="101" t="s">
        <v>292</v>
      </c>
      <c r="D19" s="103">
        <v>7561663.0194981713</v>
      </c>
    </row>
    <row r="20" spans="2:4" x14ac:dyDescent="0.35">
      <c r="B20" s="109" t="s">
        <v>284</v>
      </c>
      <c r="C20" s="101" t="s">
        <v>285</v>
      </c>
      <c r="D20" s="103">
        <v>369747.84672382916</v>
      </c>
    </row>
    <row r="21" spans="2:4" ht="15" thickBot="1" x14ac:dyDescent="0.4">
      <c r="B21" s="122" t="s">
        <v>286</v>
      </c>
      <c r="C21" s="102" t="s">
        <v>287</v>
      </c>
      <c r="D21" s="104">
        <v>2171802.7403093316</v>
      </c>
    </row>
    <row r="22" spans="2:4" x14ac:dyDescent="0.35">
      <c r="C22" s="106"/>
      <c r="D22" s="106"/>
    </row>
  </sheetData>
  <sheetProtection algorithmName="SHA-512" hashValue="483botv3ehG0dvDqRQDMpnFZLgFPIO6xCeQpMiZ5wUkwKHMEydCvlHWvbB0Bh0A4wsrTVnnlAnBOxF0o67Zo9w==" saltValue="Nva59YJo2hXI2WxnD8FO1w==" spinCount="100000" sheet="1" objects="1" scenarios="1"/>
  <mergeCells count="1">
    <mergeCell ref="C8:D8"/>
  </mergeCells>
  <hyperlinks>
    <hyperlink ref="B2" location="Tartalom!A1" display="Back to contents page" xr:uid="{DDD8FC03-BC60-4FE8-AC21-5439CBE2BAF6}"/>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229A-70B4-4CA6-8595-5C5F8DA1CD32}">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76" t="s">
        <v>0</v>
      </c>
      <c r="C2" s="42"/>
      <c r="D2" s="42"/>
    </row>
    <row r="3" spans="2:12" x14ac:dyDescent="0.35">
      <c r="B3" s="1"/>
      <c r="C3" s="1"/>
      <c r="D3" s="1"/>
    </row>
    <row r="4" spans="2:12" ht="15.5" x14ac:dyDescent="0.35">
      <c r="B4" s="19" t="s">
        <v>293</v>
      </c>
      <c r="C4" s="2"/>
      <c r="D4" s="2"/>
    </row>
    <row r="5" spans="2:12" x14ac:dyDescent="0.35">
      <c r="B5" s="1"/>
      <c r="C5" s="1"/>
      <c r="D5" s="1"/>
    </row>
    <row r="6" spans="2:12" ht="103.5" customHeight="1" x14ac:dyDescent="0.35">
      <c r="B6" s="589" t="s">
        <v>1072</v>
      </c>
      <c r="C6" s="589"/>
      <c r="D6" s="589"/>
      <c r="E6" s="589"/>
      <c r="F6" s="589"/>
      <c r="G6" s="589"/>
      <c r="H6" s="589"/>
      <c r="I6" s="589"/>
      <c r="J6" s="589"/>
      <c r="K6" s="589"/>
    </row>
    <row r="7" spans="2:12" x14ac:dyDescent="0.35">
      <c r="B7" s="3"/>
      <c r="C7" s="4"/>
      <c r="D7" s="4"/>
    </row>
    <row r="8" spans="2:12" ht="15" thickBot="1" x14ac:dyDescent="0.4">
      <c r="B8" s="30"/>
    </row>
    <row r="9" spans="2:12" ht="32.25" customHeight="1" thickBot="1" x14ac:dyDescent="0.4">
      <c r="B9" s="107"/>
      <c r="C9" s="108" t="s">
        <v>2</v>
      </c>
      <c r="D9" s="618" t="s">
        <v>294</v>
      </c>
      <c r="E9" s="618"/>
      <c r="F9" s="618"/>
      <c r="G9" s="618"/>
      <c r="H9" s="619" t="s">
        <v>295</v>
      </c>
      <c r="I9" s="619"/>
      <c r="J9" s="619"/>
      <c r="K9" s="619"/>
    </row>
    <row r="10" spans="2:12" ht="24" customHeight="1" x14ac:dyDescent="0.35">
      <c r="B10" s="151" t="s">
        <v>296</v>
      </c>
      <c r="C10" s="127" t="s">
        <v>297</v>
      </c>
      <c r="D10" s="128">
        <f>+Tartalom!B3</f>
        <v>45473</v>
      </c>
      <c r="E10" s="128">
        <f>+EOMONTH(D10,-3)</f>
        <v>45382</v>
      </c>
      <c r="F10" s="128">
        <f>+EOMONTH(E10,-3)</f>
        <v>45291</v>
      </c>
      <c r="G10" s="128">
        <f>+EOMONTH(F10,-3)</f>
        <v>45199</v>
      </c>
      <c r="H10" s="128">
        <f>+Tartalom!B3</f>
        <v>45473</v>
      </c>
      <c r="I10" s="128">
        <f>+EOMONTH(H10,-3)</f>
        <v>45382</v>
      </c>
      <c r="J10" s="128">
        <f>+EOMONTH(I10,-3)</f>
        <v>45291</v>
      </c>
      <c r="K10" s="128">
        <f>+EOMONTH(J10,-3)</f>
        <v>45199</v>
      </c>
    </row>
    <row r="11" spans="2:12" x14ac:dyDescent="0.35">
      <c r="B11" s="152" t="s">
        <v>298</v>
      </c>
      <c r="C11" s="153" t="s">
        <v>299</v>
      </c>
      <c r="D11" s="154">
        <v>12</v>
      </c>
      <c r="E11" s="154">
        <v>12</v>
      </c>
      <c r="F11" s="154">
        <v>12</v>
      </c>
      <c r="G11" s="154">
        <v>12</v>
      </c>
      <c r="H11" s="154">
        <v>12</v>
      </c>
      <c r="I11" s="154">
        <v>12</v>
      </c>
      <c r="J11" s="154">
        <v>12</v>
      </c>
      <c r="K11" s="154">
        <v>12</v>
      </c>
    </row>
    <row r="12" spans="2:12" ht="15" customHeight="1" x14ac:dyDescent="0.35">
      <c r="B12" s="617" t="s">
        <v>300</v>
      </c>
      <c r="C12" s="617"/>
      <c r="D12" s="617"/>
      <c r="E12" s="617"/>
      <c r="F12" s="617"/>
      <c r="G12" s="617"/>
      <c r="H12" s="617"/>
      <c r="I12" s="617"/>
      <c r="J12" s="617"/>
      <c r="K12" s="617"/>
      <c r="L12" s="36"/>
    </row>
    <row r="13" spans="2:12" ht="27.75" customHeight="1" x14ac:dyDescent="0.35">
      <c r="B13" s="152">
        <v>1</v>
      </c>
      <c r="C13" s="155" t="s">
        <v>301</v>
      </c>
      <c r="D13" s="156"/>
      <c r="E13" s="156"/>
      <c r="F13" s="156"/>
      <c r="G13" s="156"/>
      <c r="H13" s="157">
        <v>10976967.97039873</v>
      </c>
      <c r="I13" s="157">
        <v>10388811.18679589</v>
      </c>
      <c r="J13" s="157">
        <v>9666195.3534985352</v>
      </c>
      <c r="K13" s="157">
        <v>8855477.8372028265</v>
      </c>
    </row>
    <row r="14" spans="2:12" ht="25.5" customHeight="1" x14ac:dyDescent="0.35">
      <c r="B14" s="617" t="s">
        <v>302</v>
      </c>
      <c r="C14" s="617"/>
      <c r="D14" s="617"/>
      <c r="E14" s="617"/>
      <c r="F14" s="617"/>
      <c r="G14" s="617"/>
      <c r="H14" s="617"/>
      <c r="I14" s="617"/>
      <c r="J14" s="617"/>
      <c r="K14" s="617"/>
      <c r="L14" s="36"/>
    </row>
    <row r="15" spans="2:12" x14ac:dyDescent="0.35">
      <c r="B15" s="129">
        <v>2</v>
      </c>
      <c r="C15" s="138" t="s">
        <v>303</v>
      </c>
      <c r="D15" s="103">
        <v>19520175.159105774</v>
      </c>
      <c r="E15" s="103">
        <v>18987196.430605646</v>
      </c>
      <c r="F15" s="103">
        <v>18430156.457886953</v>
      </c>
      <c r="G15" s="103">
        <v>17807960.662672747</v>
      </c>
      <c r="H15" s="103">
        <v>1240589.7844971833</v>
      </c>
      <c r="I15" s="103">
        <v>1210495.2732568199</v>
      </c>
      <c r="J15" s="103">
        <v>1180885.514616613</v>
      </c>
      <c r="K15" s="103">
        <v>1145679.1160446773</v>
      </c>
    </row>
    <row r="16" spans="2:12" x14ac:dyDescent="0.35">
      <c r="B16" s="47">
        <v>3</v>
      </c>
      <c r="C16" s="132" t="s">
        <v>304</v>
      </c>
      <c r="D16" s="49">
        <v>13274315.900731144</v>
      </c>
      <c r="E16" s="49">
        <v>12896832.340176625</v>
      </c>
      <c r="F16" s="49">
        <v>12547832.814658731</v>
      </c>
      <c r="G16" s="49">
        <v>12071722.598105706</v>
      </c>
      <c r="H16" s="49">
        <v>663715.79503655725</v>
      </c>
      <c r="I16" s="49">
        <v>644841.61700883124</v>
      </c>
      <c r="J16" s="49">
        <v>627391.64073293656</v>
      </c>
      <c r="K16" s="49">
        <v>603586.12990528531</v>
      </c>
    </row>
    <row r="17" spans="2:11" x14ac:dyDescent="0.35">
      <c r="B17" s="129">
        <v>4</v>
      </c>
      <c r="C17" s="133" t="s">
        <v>305</v>
      </c>
      <c r="D17" s="103">
        <v>4496949.8177848049</v>
      </c>
      <c r="E17" s="103">
        <v>4405158.5576814683</v>
      </c>
      <c r="F17" s="103">
        <v>4290418.4010744924</v>
      </c>
      <c r="G17" s="103">
        <v>4165559.2020944729</v>
      </c>
      <c r="H17" s="103">
        <v>558789.09921031562</v>
      </c>
      <c r="I17" s="103">
        <v>547844.27331680316</v>
      </c>
      <c r="J17" s="103">
        <v>536422.23004796403</v>
      </c>
      <c r="K17" s="103">
        <v>524397.98049645836</v>
      </c>
    </row>
    <row r="18" spans="2:11" x14ac:dyDescent="0.35">
      <c r="B18" s="129">
        <v>5</v>
      </c>
      <c r="C18" s="138" t="s">
        <v>306</v>
      </c>
      <c r="D18" s="103">
        <v>9854956.6105791219</v>
      </c>
      <c r="E18" s="103">
        <v>9469863.4534959551</v>
      </c>
      <c r="F18" s="103">
        <v>9266871.0613010786</v>
      </c>
      <c r="G18" s="103">
        <v>9081188.9988220874</v>
      </c>
      <c r="H18" s="103">
        <v>4622607.9843531679</v>
      </c>
      <c r="I18" s="103">
        <v>4538262.397907245</v>
      </c>
      <c r="J18" s="103">
        <v>4580829.29324851</v>
      </c>
      <c r="K18" s="103">
        <v>4582965.8894414222</v>
      </c>
    </row>
    <row r="19" spans="2:11" x14ac:dyDescent="0.35">
      <c r="B19" s="129">
        <v>6</v>
      </c>
      <c r="C19" s="134" t="s">
        <v>307</v>
      </c>
      <c r="D19" s="103">
        <v>466315.50354127516</v>
      </c>
      <c r="E19" s="103">
        <v>408902.48662489955</v>
      </c>
      <c r="F19" s="103">
        <v>339007.27171778947</v>
      </c>
      <c r="G19" s="103">
        <v>304867.34211362206</v>
      </c>
      <c r="H19" s="103">
        <v>114975.44959535949</v>
      </c>
      <c r="I19" s="103">
        <v>100811.36855076467</v>
      </c>
      <c r="J19" s="103">
        <v>83546.416990980055</v>
      </c>
      <c r="K19" s="103">
        <v>75095.659858553379</v>
      </c>
    </row>
    <row r="20" spans="2:11" x14ac:dyDescent="0.35">
      <c r="B20" s="129">
        <v>7</v>
      </c>
      <c r="C20" s="133" t="s">
        <v>308</v>
      </c>
      <c r="D20" s="103">
        <v>9369373.3395150118</v>
      </c>
      <c r="E20" s="103">
        <v>9041879.378639346</v>
      </c>
      <c r="F20" s="103">
        <v>8908008.0080502648</v>
      </c>
      <c r="G20" s="103">
        <v>8771016.2361781001</v>
      </c>
      <c r="H20" s="103">
        <v>4488364.7672349764</v>
      </c>
      <c r="I20" s="103">
        <v>4418369.4411247727</v>
      </c>
      <c r="J20" s="103">
        <v>4477427.0947245052</v>
      </c>
      <c r="K20" s="103">
        <v>4502564.8090525018</v>
      </c>
    </row>
    <row r="21" spans="2:11" x14ac:dyDescent="0.35">
      <c r="B21" s="129">
        <v>8</v>
      </c>
      <c r="C21" s="133" t="s">
        <v>309</v>
      </c>
      <c r="D21" s="103">
        <v>19267.767522833336</v>
      </c>
      <c r="E21" s="103">
        <v>19081.588231708334</v>
      </c>
      <c r="F21" s="103">
        <v>19855.781533024998</v>
      </c>
      <c r="G21" s="103">
        <v>5305.4205303666668</v>
      </c>
      <c r="H21" s="103">
        <v>19267.767522833336</v>
      </c>
      <c r="I21" s="103">
        <v>19081.588231708334</v>
      </c>
      <c r="J21" s="103">
        <v>19855.781533024998</v>
      </c>
      <c r="K21" s="103">
        <v>5305.4205303666668</v>
      </c>
    </row>
    <row r="22" spans="2:11" x14ac:dyDescent="0.35">
      <c r="B22" s="129">
        <v>9</v>
      </c>
      <c r="C22" s="133" t="s">
        <v>310</v>
      </c>
      <c r="D22" s="139"/>
      <c r="E22" s="139"/>
      <c r="F22" s="139"/>
      <c r="G22" s="139"/>
      <c r="H22" s="103">
        <v>0</v>
      </c>
      <c r="I22" s="103">
        <v>0</v>
      </c>
      <c r="J22" s="103">
        <v>0</v>
      </c>
      <c r="K22" s="103">
        <v>0</v>
      </c>
    </row>
    <row r="23" spans="2:11" ht="21.75" customHeight="1" x14ac:dyDescent="0.35">
      <c r="B23" s="129">
        <v>10</v>
      </c>
      <c r="C23" s="138" t="s">
        <v>311</v>
      </c>
      <c r="D23" s="103">
        <v>4344061.4671510328</v>
      </c>
      <c r="E23" s="103">
        <v>4161523.5241661798</v>
      </c>
      <c r="F23" s="103">
        <v>3987345.1312545203</v>
      </c>
      <c r="G23" s="103">
        <v>3733620.6251651687</v>
      </c>
      <c r="H23" s="103">
        <v>776066.08734237647</v>
      </c>
      <c r="I23" s="103">
        <v>725281.62932648615</v>
      </c>
      <c r="J23" s="103">
        <v>680145.03251059155</v>
      </c>
      <c r="K23" s="103">
        <v>624747.26065145538</v>
      </c>
    </row>
    <row r="24" spans="2:11" ht="21.5" x14ac:dyDescent="0.35">
      <c r="B24" s="129">
        <v>11</v>
      </c>
      <c r="C24" s="134" t="s">
        <v>312</v>
      </c>
      <c r="D24" s="103">
        <v>206860.54227802428</v>
      </c>
      <c r="E24" s="103">
        <v>181885.20216491228</v>
      </c>
      <c r="F24" s="103">
        <v>167482.80877267665</v>
      </c>
      <c r="G24" s="103">
        <v>149743.4128573772</v>
      </c>
      <c r="H24" s="103">
        <v>206860.54227802428</v>
      </c>
      <c r="I24" s="103">
        <v>181885.20216491228</v>
      </c>
      <c r="J24" s="103">
        <v>167482.80877267665</v>
      </c>
      <c r="K24" s="103">
        <v>149743.4128573772</v>
      </c>
    </row>
    <row r="25" spans="2:11" x14ac:dyDescent="0.35">
      <c r="B25" s="129">
        <v>12</v>
      </c>
      <c r="C25" s="134" t="s">
        <v>313</v>
      </c>
      <c r="D25" s="103">
        <v>0</v>
      </c>
      <c r="E25" s="103">
        <v>0</v>
      </c>
      <c r="F25" s="103">
        <v>0</v>
      </c>
      <c r="G25" s="103">
        <v>0</v>
      </c>
      <c r="H25" s="103">
        <v>0</v>
      </c>
      <c r="I25" s="103">
        <v>0</v>
      </c>
      <c r="J25" s="103">
        <v>0</v>
      </c>
      <c r="K25" s="103">
        <v>0</v>
      </c>
    </row>
    <row r="26" spans="2:11" x14ac:dyDescent="0.35">
      <c r="B26" s="129">
        <v>13</v>
      </c>
      <c r="C26" s="135" t="s">
        <v>314</v>
      </c>
      <c r="D26" s="103">
        <v>4137200.9248730079</v>
      </c>
      <c r="E26" s="103">
        <v>3979638.3220012677</v>
      </c>
      <c r="F26" s="103">
        <v>3819862.3224818432</v>
      </c>
      <c r="G26" s="103">
        <v>3583877.2123077922</v>
      </c>
      <c r="H26" s="103">
        <v>569205.5450643521</v>
      </c>
      <c r="I26" s="103">
        <v>543396.4271615739</v>
      </c>
      <c r="J26" s="103">
        <v>512662.22373791499</v>
      </c>
      <c r="K26" s="103">
        <v>475003.84779407829</v>
      </c>
    </row>
    <row r="27" spans="2:11" x14ac:dyDescent="0.35">
      <c r="B27" s="129">
        <v>14</v>
      </c>
      <c r="C27" s="138" t="s">
        <v>315</v>
      </c>
      <c r="D27" s="103">
        <v>358192.2322684406</v>
      </c>
      <c r="E27" s="103">
        <v>294302.67760991806</v>
      </c>
      <c r="F27" s="103">
        <v>245389.84845369213</v>
      </c>
      <c r="G27" s="103">
        <v>239340.18873958933</v>
      </c>
      <c r="H27" s="103">
        <v>262170.25405525661</v>
      </c>
      <c r="I27" s="103">
        <v>204787.06239260672</v>
      </c>
      <c r="J27" s="103">
        <v>161028.4871353934</v>
      </c>
      <c r="K27" s="103">
        <v>161812.39966226165</v>
      </c>
    </row>
    <row r="28" spans="2:11" x14ac:dyDescent="0.35">
      <c r="B28" s="129">
        <v>15</v>
      </c>
      <c r="C28" s="138" t="s">
        <v>316</v>
      </c>
      <c r="D28" s="103">
        <v>2347889.8086565016</v>
      </c>
      <c r="E28" s="103">
        <v>2348993.5548554142</v>
      </c>
      <c r="F28" s="103">
        <v>2664120.4592341869</v>
      </c>
      <c r="G28" s="103">
        <v>2900323.6816391945</v>
      </c>
      <c r="H28" s="103">
        <v>48422.617668906118</v>
      </c>
      <c r="I28" s="103">
        <v>47541.706918184682</v>
      </c>
      <c r="J28" s="103">
        <v>48176.112846613942</v>
      </c>
      <c r="K28" s="103">
        <v>50248.013053785216</v>
      </c>
    </row>
    <row r="29" spans="2:11" x14ac:dyDescent="0.35">
      <c r="B29" s="152">
        <v>16</v>
      </c>
      <c r="C29" s="158" t="s">
        <v>317</v>
      </c>
      <c r="D29" s="159"/>
      <c r="E29" s="159"/>
      <c r="F29" s="159"/>
      <c r="G29" s="159"/>
      <c r="H29" s="157">
        <v>6949856.7279168898</v>
      </c>
      <c r="I29" s="157">
        <v>6726368.0698013455</v>
      </c>
      <c r="J29" s="157">
        <v>6651064.4403577214</v>
      </c>
      <c r="K29" s="157">
        <v>6565452.6788536021</v>
      </c>
    </row>
    <row r="30" spans="2:11" ht="20.25" customHeight="1" x14ac:dyDescent="0.35">
      <c r="B30" s="617" t="s">
        <v>318</v>
      </c>
      <c r="C30" s="617"/>
      <c r="D30" s="617"/>
      <c r="E30" s="617"/>
      <c r="F30" s="617"/>
      <c r="G30" s="617"/>
      <c r="H30" s="617"/>
      <c r="I30" s="617"/>
      <c r="J30" s="617"/>
      <c r="K30" s="617"/>
    </row>
    <row r="31" spans="2:11" x14ac:dyDescent="0.35">
      <c r="B31" s="129">
        <v>17</v>
      </c>
      <c r="C31" s="138" t="s">
        <v>319</v>
      </c>
      <c r="D31" s="103">
        <v>284267.83600402187</v>
      </c>
      <c r="E31" s="103">
        <v>245281.89540985975</v>
      </c>
      <c r="F31" s="103">
        <v>188798.28143234327</v>
      </c>
      <c r="G31" s="103">
        <v>137182.64842253571</v>
      </c>
      <c r="H31" s="103">
        <v>227361.33348368539</v>
      </c>
      <c r="I31" s="103">
        <v>181357.98475665352</v>
      </c>
      <c r="J31" s="103">
        <v>123505.36349734134</v>
      </c>
      <c r="K31" s="103">
        <v>74586.864117370118</v>
      </c>
    </row>
    <row r="32" spans="2:11" x14ac:dyDescent="0.35">
      <c r="B32" s="129">
        <v>18</v>
      </c>
      <c r="C32" s="138" t="s">
        <v>320</v>
      </c>
      <c r="D32" s="103">
        <v>1653055.6337236913</v>
      </c>
      <c r="E32" s="103">
        <v>1608134.8783522809</v>
      </c>
      <c r="F32" s="103">
        <v>1582157.5447661644</v>
      </c>
      <c r="G32" s="103">
        <v>1547586.9827062509</v>
      </c>
      <c r="H32" s="103">
        <v>1367406.9818336221</v>
      </c>
      <c r="I32" s="103">
        <v>1331007.8478534776</v>
      </c>
      <c r="J32" s="103">
        <v>1311208.4026012297</v>
      </c>
      <c r="K32" s="103">
        <v>1275696.8753052694</v>
      </c>
    </row>
    <row r="33" spans="2:11" x14ac:dyDescent="0.35">
      <c r="B33" s="129">
        <v>19</v>
      </c>
      <c r="C33" s="137" t="s">
        <v>321</v>
      </c>
      <c r="D33" s="103">
        <v>474900.67166063777</v>
      </c>
      <c r="E33" s="103">
        <v>463022.82548407681</v>
      </c>
      <c r="F33" s="103">
        <v>451893.24882548541</v>
      </c>
      <c r="G33" s="103">
        <v>436529.73335461266</v>
      </c>
      <c r="H33" s="103">
        <v>470832.65771632671</v>
      </c>
      <c r="I33" s="103">
        <v>459036.23529727594</v>
      </c>
      <c r="J33" s="103">
        <v>447957.48073307454</v>
      </c>
      <c r="K33" s="103">
        <v>432533.13140826911</v>
      </c>
    </row>
    <row r="34" spans="2:11" ht="30" x14ac:dyDescent="0.35">
      <c r="B34" s="129" t="s">
        <v>211</v>
      </c>
      <c r="C34" s="138" t="s">
        <v>322</v>
      </c>
      <c r="D34" s="139"/>
      <c r="E34" s="139"/>
      <c r="F34" s="139"/>
      <c r="G34" s="139"/>
      <c r="H34" s="103">
        <v>0</v>
      </c>
      <c r="I34" s="103">
        <v>0</v>
      </c>
      <c r="J34" s="103">
        <v>0</v>
      </c>
      <c r="K34" s="103">
        <v>0</v>
      </c>
    </row>
    <row r="35" spans="2:11" x14ac:dyDescent="0.35">
      <c r="B35" s="129" t="s">
        <v>212</v>
      </c>
      <c r="C35" s="138" t="s">
        <v>323</v>
      </c>
      <c r="D35" s="139"/>
      <c r="E35" s="139"/>
      <c r="F35" s="139"/>
      <c r="G35" s="139"/>
      <c r="H35" s="103">
        <v>0</v>
      </c>
      <c r="I35" s="103">
        <v>0</v>
      </c>
      <c r="J35" s="103">
        <v>0</v>
      </c>
      <c r="K35" s="103">
        <v>0</v>
      </c>
    </row>
    <row r="36" spans="2:11" x14ac:dyDescent="0.35">
      <c r="B36" s="129">
        <v>20</v>
      </c>
      <c r="C36" s="130" t="s">
        <v>324</v>
      </c>
      <c r="D36" s="103">
        <v>2412224.1413883511</v>
      </c>
      <c r="E36" s="103">
        <v>2316439.5992462174</v>
      </c>
      <c r="F36" s="103">
        <v>2222849.0750239934</v>
      </c>
      <c r="G36" s="103">
        <v>2121299.3644833993</v>
      </c>
      <c r="H36" s="103">
        <v>2065600.973033634</v>
      </c>
      <c r="I36" s="103">
        <v>1971402.0679074072</v>
      </c>
      <c r="J36" s="103">
        <v>1882671.2468316455</v>
      </c>
      <c r="K36" s="103">
        <v>1782816.8708309084</v>
      </c>
    </row>
    <row r="37" spans="2:11" x14ac:dyDescent="0.35">
      <c r="B37" s="129" t="s">
        <v>325</v>
      </c>
      <c r="C37" s="142" t="s">
        <v>326</v>
      </c>
      <c r="D37" s="103">
        <v>0</v>
      </c>
      <c r="E37" s="103">
        <v>0</v>
      </c>
      <c r="F37" s="103">
        <v>0</v>
      </c>
      <c r="G37" s="103">
        <v>0</v>
      </c>
      <c r="H37" s="103">
        <v>0</v>
      </c>
      <c r="I37" s="103">
        <v>0</v>
      </c>
      <c r="J37" s="103">
        <v>0</v>
      </c>
      <c r="K37" s="103">
        <v>0</v>
      </c>
    </row>
    <row r="38" spans="2:11" x14ac:dyDescent="0.35">
      <c r="B38" s="129" t="s">
        <v>327</v>
      </c>
      <c r="C38" s="142" t="s">
        <v>328</v>
      </c>
      <c r="D38" s="103">
        <v>0</v>
      </c>
      <c r="E38" s="103">
        <v>0</v>
      </c>
      <c r="F38" s="103">
        <v>0</v>
      </c>
      <c r="G38" s="103">
        <v>0</v>
      </c>
      <c r="H38" s="103">
        <v>0</v>
      </c>
      <c r="I38" s="103">
        <v>0</v>
      </c>
      <c r="J38" s="103">
        <v>0</v>
      </c>
      <c r="K38" s="103">
        <v>0</v>
      </c>
    </row>
    <row r="39" spans="2:11" x14ac:dyDescent="0.35">
      <c r="B39" s="152" t="s">
        <v>329</v>
      </c>
      <c r="C39" s="160" t="s">
        <v>330</v>
      </c>
      <c r="D39" s="157">
        <v>2412224.1413883511</v>
      </c>
      <c r="E39" s="157">
        <v>2316439.5992462174</v>
      </c>
      <c r="F39" s="157">
        <v>2222849.0750239934</v>
      </c>
      <c r="G39" s="157">
        <v>2121299.3644833993</v>
      </c>
      <c r="H39" s="157">
        <v>2065600.973033634</v>
      </c>
      <c r="I39" s="157">
        <v>1971402.0679074072</v>
      </c>
      <c r="J39" s="157">
        <v>1882671.246831646</v>
      </c>
      <c r="K39" s="157">
        <v>1782816.8708309084</v>
      </c>
    </row>
    <row r="40" spans="2:11" ht="15" customHeight="1" x14ac:dyDescent="0.35">
      <c r="B40" s="617" t="s">
        <v>331</v>
      </c>
      <c r="C40" s="617"/>
      <c r="D40" s="617"/>
      <c r="E40" s="617"/>
      <c r="F40" s="617"/>
      <c r="G40" s="617"/>
      <c r="H40" s="617"/>
      <c r="I40" s="617"/>
      <c r="J40" s="617"/>
      <c r="K40" s="617"/>
    </row>
    <row r="41" spans="2:11" x14ac:dyDescent="0.35">
      <c r="B41" s="129">
        <v>21</v>
      </c>
      <c r="C41" s="144" t="s">
        <v>332</v>
      </c>
      <c r="D41" s="140"/>
      <c r="E41" s="140"/>
      <c r="F41" s="140"/>
      <c r="G41" s="140"/>
      <c r="H41" s="103">
        <v>10962509.203143302</v>
      </c>
      <c r="I41" s="103">
        <v>10374352.419540459</v>
      </c>
      <c r="J41" s="103">
        <v>9708256.0122872088</v>
      </c>
      <c r="K41" s="103">
        <v>8911997.2632469311</v>
      </c>
    </row>
    <row r="42" spans="2:11" x14ac:dyDescent="0.35">
      <c r="B42" s="129">
        <v>22</v>
      </c>
      <c r="C42" s="145" t="s">
        <v>333</v>
      </c>
      <c r="D42" s="140"/>
      <c r="E42" s="140"/>
      <c r="F42" s="140"/>
      <c r="G42" s="140"/>
      <c r="H42" s="103">
        <v>4884255.7548832567</v>
      </c>
      <c r="I42" s="103">
        <v>4754966.0018939357</v>
      </c>
      <c r="J42" s="103">
        <v>4768393.1935260771</v>
      </c>
      <c r="K42" s="103">
        <v>4782635.8080226937</v>
      </c>
    </row>
    <row r="43" spans="2:11" ht="15" thickBot="1" x14ac:dyDescent="0.4">
      <c r="B43" s="136">
        <v>23</v>
      </c>
      <c r="C43" s="146" t="s">
        <v>334</v>
      </c>
      <c r="D43" s="143"/>
      <c r="E43" s="143"/>
      <c r="F43" s="143"/>
      <c r="G43" s="143"/>
      <c r="H43" s="110">
        <v>2.2462778717672616</v>
      </c>
      <c r="I43" s="110">
        <v>2.181243990545243</v>
      </c>
      <c r="J43" s="110">
        <v>2.0417090054067031</v>
      </c>
      <c r="K43" s="110">
        <v>1.8705088106962797</v>
      </c>
    </row>
    <row r="44" spans="2:11" x14ac:dyDescent="0.35">
      <c r="B44" s="82"/>
    </row>
    <row r="45" spans="2:11" x14ac:dyDescent="0.35">
      <c r="B45" s="82"/>
    </row>
    <row r="46" spans="2:11" x14ac:dyDescent="0.35">
      <c r="B46" s="82"/>
    </row>
    <row r="47" spans="2:11" x14ac:dyDescent="0.35">
      <c r="B47" s="82"/>
    </row>
  </sheetData>
  <sheetProtection algorithmName="SHA-512" hashValue="OHKPAKrn1ATBJO6E14wTNVo06PCJoxGRl9zNHgBb5dIT3HjfBEWKsApZssj1ZSmqB0TPnudjv1N3b17P0H+EMg==" saltValue="7X/g5N6fIaXD3pedc4/Er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A94164E4-7D8A-4ACA-A623-DC1269C8BF5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x14ac:dyDescent="0.35"/>
  <cols>
    <col min="1" max="1" width="4.453125" customWidth="1"/>
    <col min="2" max="2" width="6.81640625" customWidth="1"/>
    <col min="3" max="3" width="56" customWidth="1"/>
    <col min="4" max="8" width="21.1796875" customWidth="1"/>
  </cols>
  <sheetData>
    <row r="1" spans="2:9" ht="12.75" customHeight="1" x14ac:dyDescent="0.35"/>
    <row r="2" spans="2:9" x14ac:dyDescent="0.35">
      <c r="B2" s="176" t="s">
        <v>0</v>
      </c>
      <c r="C2" s="42"/>
      <c r="D2" s="42"/>
    </row>
    <row r="3" spans="2:9" x14ac:dyDescent="0.35">
      <c r="B3" s="1"/>
      <c r="C3" s="1"/>
      <c r="D3" s="1"/>
    </row>
    <row r="4" spans="2:9" ht="15.5" x14ac:dyDescent="0.35">
      <c r="B4" s="19" t="s">
        <v>395</v>
      </c>
      <c r="C4" s="2"/>
      <c r="D4" s="2"/>
    </row>
    <row r="5" spans="2:9" ht="2.15" customHeight="1" x14ac:dyDescent="0.35">
      <c r="B5" s="1"/>
      <c r="C5" s="1"/>
      <c r="D5" s="1"/>
    </row>
    <row r="6" spans="2:9" ht="2.15" customHeight="1" x14ac:dyDescent="0.35">
      <c r="B6" s="589"/>
      <c r="C6" s="589"/>
      <c r="D6" s="589"/>
    </row>
    <row r="7" spans="2:9" ht="2.15" customHeight="1" x14ac:dyDescent="0.35">
      <c r="B7" s="3"/>
      <c r="C7" s="4"/>
      <c r="D7" s="4"/>
    </row>
    <row r="8" spans="2:9" ht="15" thickBot="1" x14ac:dyDescent="0.4">
      <c r="B8" s="30"/>
      <c r="C8" s="623">
        <f>+Tartalom!B3</f>
        <v>45473</v>
      </c>
      <c r="D8" s="623"/>
      <c r="E8" s="623"/>
      <c r="F8" s="623"/>
      <c r="G8" s="623"/>
      <c r="H8" s="623"/>
    </row>
    <row r="9" spans="2:9" x14ac:dyDescent="0.35">
      <c r="B9" s="624" t="s">
        <v>396</v>
      </c>
      <c r="C9" s="624"/>
      <c r="D9" s="622" t="s">
        <v>397</v>
      </c>
      <c r="E9" s="622"/>
      <c r="F9" s="622"/>
      <c r="G9" s="622"/>
      <c r="H9" s="624" t="s">
        <v>398</v>
      </c>
    </row>
    <row r="10" spans="2:9" ht="15" thickBot="1" x14ac:dyDescent="0.4">
      <c r="B10" s="625"/>
      <c r="C10" s="625"/>
      <c r="D10" s="276" t="s">
        <v>399</v>
      </c>
      <c r="E10" s="276" t="s">
        <v>400</v>
      </c>
      <c r="F10" s="276" t="s">
        <v>401</v>
      </c>
      <c r="G10" s="276" t="s">
        <v>402</v>
      </c>
      <c r="H10" s="625"/>
    </row>
    <row r="11" spans="2:9" ht="15" customHeight="1" x14ac:dyDescent="0.35">
      <c r="B11" s="620" t="s">
        <v>403</v>
      </c>
      <c r="C11" s="620"/>
      <c r="D11" s="620"/>
      <c r="E11" s="620"/>
      <c r="F11" s="620"/>
      <c r="G11" s="620"/>
      <c r="H11" s="620"/>
    </row>
    <row r="12" spans="2:9" x14ac:dyDescent="0.35">
      <c r="B12" s="131">
        <v>1</v>
      </c>
      <c r="C12" s="81" t="s">
        <v>404</v>
      </c>
      <c r="D12" s="162">
        <v>0</v>
      </c>
      <c r="E12" s="162">
        <v>0</v>
      </c>
      <c r="F12" s="162">
        <v>0</v>
      </c>
      <c r="G12" s="162">
        <v>4749799918204.1152</v>
      </c>
      <c r="H12" s="162">
        <v>4749799918204.1152</v>
      </c>
      <c r="I12" s="36"/>
    </row>
    <row r="13" spans="2:9" x14ac:dyDescent="0.35">
      <c r="B13" s="131">
        <v>2</v>
      </c>
      <c r="C13" s="163" t="s">
        <v>405</v>
      </c>
      <c r="D13" s="162">
        <v>0</v>
      </c>
      <c r="E13" s="162">
        <v>0</v>
      </c>
      <c r="F13" s="162">
        <v>0</v>
      </c>
      <c r="G13" s="162">
        <v>4749799918204.1152</v>
      </c>
      <c r="H13" s="162">
        <v>4749799918204.1152</v>
      </c>
    </row>
    <row r="14" spans="2:9" x14ac:dyDescent="0.35">
      <c r="B14" s="131">
        <v>3</v>
      </c>
      <c r="C14" s="163" t="s">
        <v>406</v>
      </c>
      <c r="D14" s="198"/>
      <c r="E14" s="162">
        <v>0</v>
      </c>
      <c r="F14" s="162">
        <v>0</v>
      </c>
      <c r="G14" s="162">
        <v>0</v>
      </c>
      <c r="H14" s="162">
        <v>0</v>
      </c>
      <c r="I14" s="36"/>
    </row>
    <row r="15" spans="2:9" x14ac:dyDescent="0.35">
      <c r="B15" s="131">
        <v>4</v>
      </c>
      <c r="C15" s="81" t="s">
        <v>407</v>
      </c>
      <c r="D15" s="199"/>
      <c r="E15" s="162">
        <v>19326281018254.73</v>
      </c>
      <c r="F15" s="162">
        <v>447814775336.92065</v>
      </c>
      <c r="G15" s="162">
        <v>410252357483.8606</v>
      </c>
      <c r="H15" s="162">
        <v>18961452197807.629</v>
      </c>
    </row>
    <row r="16" spans="2:9" x14ac:dyDescent="0.35">
      <c r="B16" s="131">
        <v>5</v>
      </c>
      <c r="C16" s="163" t="s">
        <v>304</v>
      </c>
      <c r="D16" s="199"/>
      <c r="E16" s="162">
        <v>14932834203392.76</v>
      </c>
      <c r="F16" s="162">
        <v>157438318432.93054</v>
      </c>
      <c r="G16" s="162">
        <v>201617478473.23749</v>
      </c>
      <c r="H16" s="162">
        <v>14537376374207.643</v>
      </c>
    </row>
    <row r="17" spans="2:8" x14ac:dyDescent="0.35">
      <c r="B17" s="131">
        <v>6</v>
      </c>
      <c r="C17" s="163" t="s">
        <v>305</v>
      </c>
      <c r="D17" s="199"/>
      <c r="E17" s="162">
        <v>4393446814861.9697</v>
      </c>
      <c r="F17" s="162">
        <v>290376456903.99011</v>
      </c>
      <c r="G17" s="162">
        <v>208634879010.62311</v>
      </c>
      <c r="H17" s="162">
        <v>4424075823599.9873</v>
      </c>
    </row>
    <row r="18" spans="2:8" x14ac:dyDescent="0.35">
      <c r="B18" s="131">
        <v>7</v>
      </c>
      <c r="C18" s="81" t="s">
        <v>408</v>
      </c>
      <c r="D18" s="199"/>
      <c r="E18" s="162">
        <v>10072479103544.539</v>
      </c>
      <c r="F18" s="162">
        <v>698940032192.21045</v>
      </c>
      <c r="G18" s="162">
        <v>4009783623403.0664</v>
      </c>
      <c r="H18" s="162">
        <v>8442316375609.293</v>
      </c>
    </row>
    <row r="19" spans="2:8" x14ac:dyDescent="0.35">
      <c r="B19" s="131">
        <v>8</v>
      </c>
      <c r="C19" s="163" t="s">
        <v>409</v>
      </c>
      <c r="D19" s="199"/>
      <c r="E19" s="162">
        <v>589088545961.27979</v>
      </c>
      <c r="F19" s="162">
        <v>0</v>
      </c>
      <c r="G19" s="162">
        <v>0</v>
      </c>
      <c r="H19" s="162">
        <v>294544272980.63989</v>
      </c>
    </row>
    <row r="20" spans="2:8" x14ac:dyDescent="0.35">
      <c r="B20" s="131">
        <v>9</v>
      </c>
      <c r="C20" s="163" t="s">
        <v>410</v>
      </c>
      <c r="D20" s="199"/>
      <c r="E20" s="162">
        <v>9483390557583.2598</v>
      </c>
      <c r="F20" s="162">
        <v>698940032192.21045</v>
      </c>
      <c r="G20" s="162">
        <v>4009783623403.0664</v>
      </c>
      <c r="H20" s="162">
        <v>8147772102628.6533</v>
      </c>
    </row>
    <row r="21" spans="2:8" x14ac:dyDescent="0.35">
      <c r="B21" s="131">
        <v>10</v>
      </c>
      <c r="C21" s="81" t="s">
        <v>411</v>
      </c>
      <c r="D21" s="200"/>
      <c r="E21" s="162">
        <v>28397697900</v>
      </c>
      <c r="F21" s="162">
        <v>0</v>
      </c>
      <c r="G21" s="162">
        <v>0</v>
      </c>
      <c r="H21" s="162">
        <v>0</v>
      </c>
    </row>
    <row r="22" spans="2:8" x14ac:dyDescent="0.35">
      <c r="B22" s="131">
        <v>11</v>
      </c>
      <c r="C22" s="81" t="s">
        <v>412</v>
      </c>
      <c r="D22" s="162">
        <v>0</v>
      </c>
      <c r="E22" s="162">
        <v>1856599604657.7117</v>
      </c>
      <c r="F22" s="162">
        <v>0</v>
      </c>
      <c r="G22" s="162">
        <v>1379879394.4728003</v>
      </c>
      <c r="H22" s="162">
        <v>1379879394.4728003</v>
      </c>
    </row>
    <row r="23" spans="2:8" x14ac:dyDescent="0.35">
      <c r="B23" s="131">
        <v>12</v>
      </c>
      <c r="C23" s="163" t="s">
        <v>413</v>
      </c>
      <c r="D23" s="162">
        <v>0</v>
      </c>
      <c r="E23" s="201"/>
      <c r="F23" s="202"/>
      <c r="G23" s="202"/>
      <c r="H23" s="203"/>
    </row>
    <row r="24" spans="2:8" ht="21.5" x14ac:dyDescent="0.35">
      <c r="B24" s="131">
        <v>13</v>
      </c>
      <c r="C24" s="164" t="s">
        <v>414</v>
      </c>
      <c r="D24" s="168"/>
      <c r="E24" s="162">
        <v>1856599604657.7117</v>
      </c>
      <c r="F24" s="162">
        <v>0</v>
      </c>
      <c r="G24" s="162">
        <v>1379879394.4728003</v>
      </c>
      <c r="H24" s="162">
        <v>1379879394.4728003</v>
      </c>
    </row>
    <row r="25" spans="2:8" x14ac:dyDescent="0.35">
      <c r="B25" s="154">
        <v>14</v>
      </c>
      <c r="C25" s="169" t="s">
        <v>415</v>
      </c>
      <c r="D25" s="171"/>
      <c r="E25" s="171"/>
      <c r="F25" s="171"/>
      <c r="G25" s="171"/>
      <c r="H25" s="170">
        <v>32154948371015.508</v>
      </c>
    </row>
    <row r="26" spans="2:8" x14ac:dyDescent="0.35">
      <c r="B26" s="621" t="s">
        <v>416</v>
      </c>
      <c r="C26" s="621"/>
      <c r="D26" s="621"/>
      <c r="E26" s="621"/>
      <c r="F26" s="621"/>
      <c r="G26" s="621"/>
      <c r="H26" s="621"/>
    </row>
    <row r="27" spans="2:8" x14ac:dyDescent="0.35">
      <c r="B27" s="131">
        <v>15</v>
      </c>
      <c r="C27" s="81" t="s">
        <v>301</v>
      </c>
      <c r="D27" s="198"/>
      <c r="E27" s="168"/>
      <c r="F27" s="168"/>
      <c r="G27" s="168"/>
      <c r="H27" s="162">
        <v>551209591064.25293</v>
      </c>
    </row>
    <row r="28" spans="2:8" x14ac:dyDescent="0.35">
      <c r="B28" s="131" t="s">
        <v>208</v>
      </c>
      <c r="C28" s="33" t="s">
        <v>417</v>
      </c>
      <c r="D28" s="199"/>
      <c r="E28" s="162">
        <v>0</v>
      </c>
      <c r="F28" s="162">
        <v>0</v>
      </c>
      <c r="G28" s="162">
        <v>0</v>
      </c>
      <c r="H28" s="162">
        <v>0</v>
      </c>
    </row>
    <row r="29" spans="2:8" x14ac:dyDescent="0.35">
      <c r="B29" s="131">
        <v>16</v>
      </c>
      <c r="C29" s="81" t="s">
        <v>418</v>
      </c>
      <c r="D29" s="199"/>
      <c r="E29" s="162">
        <v>18156978722.179501</v>
      </c>
      <c r="F29" s="162">
        <v>0</v>
      </c>
      <c r="G29" s="162">
        <v>0</v>
      </c>
      <c r="H29" s="162">
        <v>9078489361.0897503</v>
      </c>
    </row>
    <row r="30" spans="2:8" x14ac:dyDescent="0.35">
      <c r="B30" s="131">
        <v>17</v>
      </c>
      <c r="C30" s="81" t="s">
        <v>419</v>
      </c>
      <c r="D30" s="199"/>
      <c r="E30" s="162">
        <v>5636975536966.9043</v>
      </c>
      <c r="F30" s="162">
        <v>2441640832426.6475</v>
      </c>
      <c r="G30" s="162">
        <v>16458081356484.379</v>
      </c>
      <c r="H30" s="162">
        <v>16570914815128.061</v>
      </c>
    </row>
    <row r="31" spans="2:8" ht="27.75" customHeight="1" x14ac:dyDescent="0.35">
      <c r="B31" s="131">
        <v>18</v>
      </c>
      <c r="C31" s="164" t="s">
        <v>420</v>
      </c>
      <c r="D31" s="199"/>
      <c r="E31" s="162">
        <v>0</v>
      </c>
      <c r="F31" s="162">
        <v>0</v>
      </c>
      <c r="G31" s="162">
        <v>0</v>
      </c>
      <c r="H31" s="162">
        <v>0</v>
      </c>
    </row>
    <row r="32" spans="2:8" ht="39.75" customHeight="1" x14ac:dyDescent="0.35">
      <c r="B32" s="131">
        <v>19</v>
      </c>
      <c r="C32" s="164" t="s">
        <v>421</v>
      </c>
      <c r="D32" s="199"/>
      <c r="E32" s="162">
        <v>2574792187.9714999</v>
      </c>
      <c r="F32" s="162">
        <v>0</v>
      </c>
      <c r="G32" s="162">
        <v>50571871427</v>
      </c>
      <c r="H32" s="162">
        <v>50700611036.398575</v>
      </c>
    </row>
    <row r="33" spans="2:8" ht="51" customHeight="1" x14ac:dyDescent="0.35">
      <c r="B33" s="131">
        <v>20</v>
      </c>
      <c r="C33" s="164" t="s">
        <v>422</v>
      </c>
      <c r="D33" s="199"/>
      <c r="E33" s="162">
        <v>3537942713523.9868</v>
      </c>
      <c r="F33" s="162">
        <v>2046072459951.0615</v>
      </c>
      <c r="G33" s="162">
        <v>10180324644125.934</v>
      </c>
      <c r="H33" s="162">
        <v>15064525158811.17</v>
      </c>
    </row>
    <row r="34" spans="2:8" ht="26.25" customHeight="1" x14ac:dyDescent="0.35">
      <c r="B34" s="131">
        <v>21</v>
      </c>
      <c r="C34" s="165" t="s">
        <v>423</v>
      </c>
      <c r="D34" s="199"/>
      <c r="E34" s="162">
        <v>445814530183.97437</v>
      </c>
      <c r="F34" s="162">
        <v>319253657083.22809</v>
      </c>
      <c r="G34" s="162">
        <v>5047248978759.8857</v>
      </c>
      <c r="H34" s="162">
        <v>3666187855793.272</v>
      </c>
    </row>
    <row r="35" spans="2:8" x14ac:dyDescent="0.35">
      <c r="B35" s="131">
        <v>22</v>
      </c>
      <c r="C35" s="166" t="s">
        <v>424</v>
      </c>
      <c r="D35" s="199"/>
      <c r="E35" s="162">
        <v>289452516487.56964</v>
      </c>
      <c r="F35" s="162">
        <v>163754176589.49561</v>
      </c>
      <c r="G35" s="162">
        <v>5067038891063.3203</v>
      </c>
      <c r="H35" s="162">
        <v>0</v>
      </c>
    </row>
    <row r="36" spans="2:8" ht="21.5" x14ac:dyDescent="0.35">
      <c r="B36" s="131">
        <v>23</v>
      </c>
      <c r="C36" s="167" t="s">
        <v>423</v>
      </c>
      <c r="D36" s="199"/>
      <c r="E36" s="162">
        <v>257578789592.95682</v>
      </c>
      <c r="F36" s="162">
        <v>139048802668.19748</v>
      </c>
      <c r="G36" s="162">
        <v>4321594082974.251</v>
      </c>
      <c r="H36" s="162">
        <v>0</v>
      </c>
    </row>
    <row r="37" spans="2:8" ht="30" x14ac:dyDescent="0.35">
      <c r="B37" s="131">
        <v>24</v>
      </c>
      <c r="C37" s="141" t="s">
        <v>425</v>
      </c>
      <c r="D37" s="199"/>
      <c r="E37" s="162">
        <v>1807005514767.376</v>
      </c>
      <c r="F37" s="162">
        <v>231814195886.09058</v>
      </c>
      <c r="G37" s="162">
        <v>1160145949868.1257</v>
      </c>
      <c r="H37" s="162">
        <v>1455689045280.4917</v>
      </c>
    </row>
    <row r="38" spans="2:8" x14ac:dyDescent="0.35">
      <c r="B38" s="131">
        <v>25</v>
      </c>
      <c r="C38" s="81" t="s">
        <v>426</v>
      </c>
      <c r="D38" s="200"/>
      <c r="E38" s="162">
        <v>0</v>
      </c>
      <c r="F38" s="162">
        <v>0</v>
      </c>
      <c r="G38" s="162">
        <v>0</v>
      </c>
      <c r="H38" s="162">
        <v>0</v>
      </c>
    </row>
    <row r="39" spans="2:8" x14ac:dyDescent="0.35">
      <c r="B39" s="131">
        <v>26</v>
      </c>
      <c r="C39" s="81" t="s">
        <v>427</v>
      </c>
      <c r="D39" s="162">
        <v>0</v>
      </c>
      <c r="E39" s="162">
        <v>641850788707.50635</v>
      </c>
      <c r="F39" s="162">
        <v>110012050862.82037</v>
      </c>
      <c r="G39" s="162">
        <v>3431016116830.165</v>
      </c>
      <c r="H39" s="162">
        <v>3737950728381.0728</v>
      </c>
    </row>
    <row r="40" spans="2:8" x14ac:dyDescent="0.35">
      <c r="B40" s="131">
        <v>27</v>
      </c>
      <c r="C40" s="172" t="s">
        <v>428</v>
      </c>
      <c r="D40" s="168"/>
      <c r="E40" s="168"/>
      <c r="F40" s="168"/>
      <c r="G40" s="162">
        <v>0</v>
      </c>
      <c r="H40" s="162">
        <v>0</v>
      </c>
    </row>
    <row r="41" spans="2:8" ht="21.5" x14ac:dyDescent="0.35">
      <c r="B41" s="131">
        <v>28</v>
      </c>
      <c r="C41" s="164" t="s">
        <v>429</v>
      </c>
      <c r="D41" s="168"/>
      <c r="E41" s="323">
        <v>35163193972.157997</v>
      </c>
      <c r="F41" s="323">
        <v>0</v>
      </c>
      <c r="G41" s="323">
        <v>0</v>
      </c>
      <c r="H41" s="162">
        <v>29888714876.334297</v>
      </c>
    </row>
    <row r="42" spans="2:8" x14ac:dyDescent="0.35">
      <c r="B42" s="131">
        <v>29</v>
      </c>
      <c r="C42" s="163" t="s">
        <v>430</v>
      </c>
      <c r="D42" s="168"/>
      <c r="E42" s="323">
        <v>45061524743.794724</v>
      </c>
      <c r="F42" s="323">
        <v>0</v>
      </c>
      <c r="G42" s="323">
        <v>0</v>
      </c>
      <c r="H42" s="162">
        <v>45061524743.794724</v>
      </c>
    </row>
    <row r="43" spans="2:8" x14ac:dyDescent="0.35">
      <c r="B43" s="131">
        <v>30</v>
      </c>
      <c r="C43" s="163" t="s">
        <v>431</v>
      </c>
      <c r="D43" s="168"/>
      <c r="E43" s="323">
        <v>80216549989.500137</v>
      </c>
      <c r="F43" s="323">
        <v>0</v>
      </c>
      <c r="G43" s="323">
        <v>0</v>
      </c>
      <c r="H43" s="162">
        <v>4010827499.4750071</v>
      </c>
    </row>
    <row r="44" spans="2:8" x14ac:dyDescent="0.35">
      <c r="B44" s="131">
        <v>31</v>
      </c>
      <c r="C44" s="163" t="s">
        <v>432</v>
      </c>
      <c r="D44" s="168"/>
      <c r="E44" s="162">
        <v>481409520002.05353</v>
      </c>
      <c r="F44" s="162">
        <v>110012050862.82037</v>
      </c>
      <c r="G44" s="162">
        <v>3431016116830.165</v>
      </c>
      <c r="H44" s="162">
        <v>3658989661261.4688</v>
      </c>
    </row>
    <row r="45" spans="2:8" x14ac:dyDescent="0.35">
      <c r="B45" s="131">
        <v>32</v>
      </c>
      <c r="C45" s="81" t="s">
        <v>433</v>
      </c>
      <c r="D45" s="168"/>
      <c r="E45" s="162">
        <v>4716897012255.3584</v>
      </c>
      <c r="F45" s="162">
        <v>325963607250.7395</v>
      </c>
      <c r="G45" s="162">
        <v>901503074304.49329</v>
      </c>
      <c r="H45" s="162">
        <v>309397659613.45453</v>
      </c>
    </row>
    <row r="46" spans="2:8" x14ac:dyDescent="0.35">
      <c r="B46" s="131">
        <v>33</v>
      </c>
      <c r="C46" s="147" t="s">
        <v>434</v>
      </c>
      <c r="D46" s="168"/>
      <c r="E46" s="174"/>
      <c r="F46" s="174"/>
      <c r="G46" s="174"/>
      <c r="H46" s="148">
        <v>21178551283547.93</v>
      </c>
    </row>
    <row r="47" spans="2:8" ht="15" thickBot="1" x14ac:dyDescent="0.4">
      <c r="B47" s="161">
        <v>34</v>
      </c>
      <c r="C47" s="149" t="s">
        <v>435</v>
      </c>
      <c r="D47" s="173"/>
      <c r="E47" s="175"/>
      <c r="F47" s="175"/>
      <c r="G47" s="175"/>
      <c r="H47" s="150">
        <v>1.518278938937355</v>
      </c>
    </row>
  </sheetData>
  <sheetProtection algorithmName="SHA-512" hashValue="QVwKYVgIyzrTg7MlYHBNxXd3NAbxfZP9bh/oxzjRHFkmkKcFUHXb5JBZHaMMqDU1zZX7Ucivkn7rIiZlYjsDFA==" saltValue="kLuC51pF4v01uK66HI64G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DEF14CE7-0BA4-459B-9394-335255EDA56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D97E-0FF6-428C-A702-CB1BAB220FF9}">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x14ac:dyDescent="0.35"/>
    <row r="2" spans="2:18" x14ac:dyDescent="0.35">
      <c r="B2" s="176" t="s">
        <v>0</v>
      </c>
      <c r="C2" s="42"/>
      <c r="D2" s="42"/>
    </row>
    <row r="3" spans="2:18" x14ac:dyDescent="0.35">
      <c r="B3" s="1"/>
      <c r="C3" s="1"/>
      <c r="D3" s="1"/>
    </row>
    <row r="4" spans="2:18" ht="15.5" x14ac:dyDescent="0.35">
      <c r="B4" s="19" t="s">
        <v>436</v>
      </c>
      <c r="C4" s="2"/>
      <c r="D4" s="2"/>
    </row>
    <row r="5" spans="2:18" ht="2.15" customHeight="1" x14ac:dyDescent="0.35">
      <c r="B5" s="1"/>
      <c r="C5" s="1"/>
      <c r="D5" s="1"/>
    </row>
    <row r="6" spans="2:18" ht="2.15" customHeight="1" x14ac:dyDescent="0.35">
      <c r="B6" s="589"/>
      <c r="C6" s="589"/>
      <c r="D6" s="589"/>
    </row>
    <row r="7" spans="2:18" ht="2.15" customHeight="1" x14ac:dyDescent="0.35">
      <c r="B7" s="3"/>
      <c r="C7" s="4"/>
      <c r="D7" s="4"/>
    </row>
    <row r="8" spans="2:18" ht="15" thickBot="1" x14ac:dyDescent="0.4">
      <c r="B8" s="30"/>
      <c r="C8" s="597">
        <f>+Tartalom!B3</f>
        <v>45473</v>
      </c>
      <c r="D8" s="597"/>
      <c r="E8" s="597"/>
      <c r="F8" s="597"/>
      <c r="G8" s="597"/>
      <c r="H8" s="597"/>
      <c r="I8" s="597"/>
      <c r="J8" s="597"/>
      <c r="K8" s="597"/>
      <c r="L8" s="597"/>
      <c r="M8" s="597"/>
      <c r="N8" s="597"/>
      <c r="O8" s="597"/>
      <c r="P8" s="597"/>
      <c r="Q8" s="597"/>
      <c r="R8" s="597"/>
    </row>
    <row r="9" spans="2:18" ht="32.25" customHeight="1" thickBot="1" x14ac:dyDescent="0.4">
      <c r="C9" s="633" t="s">
        <v>2</v>
      </c>
      <c r="D9" s="629" t="s">
        <v>437</v>
      </c>
      <c r="E9" s="629"/>
      <c r="F9" s="629"/>
      <c r="G9" s="629"/>
      <c r="H9" s="629"/>
      <c r="I9" s="629"/>
      <c r="J9" s="629" t="s">
        <v>438</v>
      </c>
      <c r="K9" s="629"/>
      <c r="L9" s="629"/>
      <c r="M9" s="629"/>
      <c r="N9" s="629"/>
      <c r="O9" s="629"/>
      <c r="P9" s="626" t="s">
        <v>439</v>
      </c>
      <c r="Q9" s="629" t="s">
        <v>440</v>
      </c>
      <c r="R9" s="629"/>
    </row>
    <row r="10" spans="2:18" ht="34.5" customHeight="1" thickBot="1" x14ac:dyDescent="0.4">
      <c r="C10" s="634"/>
      <c r="D10" s="630" t="s">
        <v>441</v>
      </c>
      <c r="E10" s="630"/>
      <c r="F10" s="631"/>
      <c r="G10" s="632" t="s">
        <v>285</v>
      </c>
      <c r="H10" s="630"/>
      <c r="I10" s="631"/>
      <c r="J10" s="632" t="s">
        <v>442</v>
      </c>
      <c r="K10" s="630"/>
      <c r="L10" s="631"/>
      <c r="M10" s="630" t="s">
        <v>443</v>
      </c>
      <c r="N10" s="630"/>
      <c r="O10" s="630"/>
      <c r="P10" s="627"/>
      <c r="Q10" s="626" t="s">
        <v>444</v>
      </c>
      <c r="R10" s="626" t="s">
        <v>445</v>
      </c>
    </row>
    <row r="11" spans="2:18" ht="15" customHeight="1" thickBot="1" x14ac:dyDescent="0.4">
      <c r="C11" s="635"/>
      <c r="D11" s="184"/>
      <c r="E11" s="188" t="s">
        <v>446</v>
      </c>
      <c r="F11" s="189" t="s">
        <v>447</v>
      </c>
      <c r="G11" s="193"/>
      <c r="H11" s="188" t="s">
        <v>447</v>
      </c>
      <c r="I11" s="189" t="s">
        <v>448</v>
      </c>
      <c r="J11" s="197"/>
      <c r="K11" s="188" t="s">
        <v>446</v>
      </c>
      <c r="L11" s="189" t="s">
        <v>447</v>
      </c>
      <c r="M11" s="188"/>
      <c r="N11" s="188" t="s">
        <v>447</v>
      </c>
      <c r="O11" s="188" t="s">
        <v>448</v>
      </c>
      <c r="P11" s="628"/>
      <c r="Q11" s="628"/>
      <c r="R11" s="628"/>
    </row>
    <row r="12" spans="2:18" x14ac:dyDescent="0.35">
      <c r="C12" s="182" t="s">
        <v>449</v>
      </c>
      <c r="D12" s="185">
        <v>25477331.683600001</v>
      </c>
      <c r="E12" s="185">
        <v>20359477.078230001</v>
      </c>
      <c r="F12" s="190">
        <v>2654361.9720959999</v>
      </c>
      <c r="G12" s="194">
        <v>993138.25795600004</v>
      </c>
      <c r="H12" s="185">
        <v>4867.4442520000002</v>
      </c>
      <c r="I12" s="190">
        <v>853633.02894700004</v>
      </c>
      <c r="J12" s="194">
        <v>-402775.21038499998</v>
      </c>
      <c r="K12" s="185">
        <v>-158239.20800000001</v>
      </c>
      <c r="L12" s="190">
        <v>-243877.72219100001</v>
      </c>
      <c r="M12" s="185">
        <v>-619313.77067700005</v>
      </c>
      <c r="N12" s="185">
        <v>-4471.5475470000001</v>
      </c>
      <c r="O12" s="185">
        <v>-554299.27190299996</v>
      </c>
      <c r="P12" s="185">
        <v>-203971.63084900001</v>
      </c>
      <c r="Q12" s="185">
        <v>13688637.261204001</v>
      </c>
      <c r="R12" s="185">
        <v>263442.91469599999</v>
      </c>
    </row>
    <row r="13" spans="2:18" x14ac:dyDescent="0.35">
      <c r="C13" s="177" t="s">
        <v>450</v>
      </c>
      <c r="D13" s="186">
        <v>1037171.701477</v>
      </c>
      <c r="E13" s="186">
        <v>1037171.621657</v>
      </c>
      <c r="F13" s="191">
        <v>0</v>
      </c>
      <c r="G13" s="195">
        <v>7.9820000000000002E-2</v>
      </c>
      <c r="H13" s="186">
        <v>0</v>
      </c>
      <c r="I13" s="191">
        <v>7.9820000000000002E-2</v>
      </c>
      <c r="J13" s="195">
        <v>-2.7265000000000001E-2</v>
      </c>
      <c r="K13" s="186">
        <v>-2.7265000000000001E-2</v>
      </c>
      <c r="L13" s="191">
        <v>0</v>
      </c>
      <c r="M13" s="186">
        <v>0</v>
      </c>
      <c r="N13" s="186">
        <v>0</v>
      </c>
      <c r="O13" s="186">
        <v>0</v>
      </c>
      <c r="P13" s="186">
        <v>0</v>
      </c>
      <c r="Q13" s="186">
        <v>0</v>
      </c>
      <c r="R13" s="186">
        <v>0</v>
      </c>
    </row>
    <row r="14" spans="2:18" x14ac:dyDescent="0.35">
      <c r="C14" s="177" t="s">
        <v>451</v>
      </c>
      <c r="D14" s="186">
        <v>707339.25594900001</v>
      </c>
      <c r="E14" s="186">
        <v>650728.90075999999</v>
      </c>
      <c r="F14" s="191">
        <v>25192.296847000001</v>
      </c>
      <c r="G14" s="195">
        <v>14651.196723999999</v>
      </c>
      <c r="H14" s="186">
        <v>1.3306469999999999</v>
      </c>
      <c r="I14" s="191">
        <v>14648.320250000001</v>
      </c>
      <c r="J14" s="195">
        <v>-5095.2651329999999</v>
      </c>
      <c r="K14" s="186">
        <v>-2913.7011280000002</v>
      </c>
      <c r="L14" s="191">
        <v>-2181.5639639999999</v>
      </c>
      <c r="M14" s="186">
        <v>-9321.3309379999992</v>
      </c>
      <c r="N14" s="186">
        <v>-1.290921</v>
      </c>
      <c r="O14" s="186">
        <v>-9318.4945850000004</v>
      </c>
      <c r="P14" s="186">
        <v>0</v>
      </c>
      <c r="Q14" s="186">
        <v>307874.53189899999</v>
      </c>
      <c r="R14" s="186">
        <v>64.523388999999995</v>
      </c>
    </row>
    <row r="15" spans="2:18" x14ac:dyDescent="0.35">
      <c r="C15" s="177" t="s">
        <v>452</v>
      </c>
      <c r="D15" s="186">
        <v>944765.05189100001</v>
      </c>
      <c r="E15" s="186">
        <v>927619.785148</v>
      </c>
      <c r="F15" s="191">
        <v>6953.8999389999999</v>
      </c>
      <c r="G15" s="195">
        <v>10191.366803999999</v>
      </c>
      <c r="H15" s="186">
        <v>1.9916590000000001</v>
      </c>
      <c r="I15" s="191">
        <v>10189.375145</v>
      </c>
      <c r="J15" s="195">
        <v>-6401.3147040000003</v>
      </c>
      <c r="K15" s="186">
        <v>-5363.8174559999998</v>
      </c>
      <c r="L15" s="191">
        <v>-1037.4972479999999</v>
      </c>
      <c r="M15" s="186">
        <v>-10033.380996</v>
      </c>
      <c r="N15" s="186">
        <v>-1.9899629999999999</v>
      </c>
      <c r="O15" s="186">
        <v>-10031.391033</v>
      </c>
      <c r="P15" s="186">
        <v>0</v>
      </c>
      <c r="Q15" s="186">
        <v>493612.52330200002</v>
      </c>
      <c r="R15" s="186">
        <v>153.93084099999999</v>
      </c>
    </row>
    <row r="16" spans="2:18" x14ac:dyDescent="0.35">
      <c r="C16" s="177" t="s">
        <v>453</v>
      </c>
      <c r="D16" s="186">
        <v>804091.52312400006</v>
      </c>
      <c r="E16" s="186">
        <v>775533.61802399997</v>
      </c>
      <c r="F16" s="191">
        <v>22148.871482999999</v>
      </c>
      <c r="G16" s="195">
        <v>6409.033617</v>
      </c>
      <c r="H16" s="186">
        <v>1748.3455260000001</v>
      </c>
      <c r="I16" s="191">
        <v>3441.9214139999999</v>
      </c>
      <c r="J16" s="195">
        <v>-11338.605145</v>
      </c>
      <c r="K16" s="186">
        <v>-10402.981914</v>
      </c>
      <c r="L16" s="191">
        <v>-935.62323100000003</v>
      </c>
      <c r="M16" s="186">
        <v>-3111.1371359999998</v>
      </c>
      <c r="N16" s="186">
        <v>-1627.6234420000001</v>
      </c>
      <c r="O16" s="186">
        <v>-798.060069</v>
      </c>
      <c r="P16" s="186">
        <v>0</v>
      </c>
      <c r="Q16" s="186">
        <v>81206.672137999994</v>
      </c>
      <c r="R16" s="186">
        <v>2618.1341459999999</v>
      </c>
    </row>
    <row r="17" spans="3:18" x14ac:dyDescent="0.35">
      <c r="C17" s="177" t="s">
        <v>454</v>
      </c>
      <c r="D17" s="186">
        <v>9305664.300121</v>
      </c>
      <c r="E17" s="186">
        <v>7355449.8334299996</v>
      </c>
      <c r="F17" s="191">
        <v>1491480.8007469999</v>
      </c>
      <c r="G17" s="195">
        <v>443729.21041499998</v>
      </c>
      <c r="H17" s="186">
        <v>968.39088600000002</v>
      </c>
      <c r="I17" s="191">
        <v>383118.48143699998</v>
      </c>
      <c r="J17" s="195">
        <v>-163829.155111</v>
      </c>
      <c r="K17" s="186">
        <v>-56398.782360999998</v>
      </c>
      <c r="L17" s="191">
        <v>-106924.121698</v>
      </c>
      <c r="M17" s="186">
        <v>-239137.51650200001</v>
      </c>
      <c r="N17" s="186">
        <v>-853.18854499999998</v>
      </c>
      <c r="O17" s="186">
        <v>-219131.091292</v>
      </c>
      <c r="P17" s="186">
        <v>-64394.156475999996</v>
      </c>
      <c r="Q17" s="186">
        <v>4822827.9936450003</v>
      </c>
      <c r="R17" s="186">
        <v>166394.09264700001</v>
      </c>
    </row>
    <row r="18" spans="3:18" x14ac:dyDescent="0.35">
      <c r="C18" s="180" t="s">
        <v>455</v>
      </c>
      <c r="D18" s="186">
        <v>3780450.5521749998</v>
      </c>
      <c r="E18" s="186">
        <v>2892770.1461800002</v>
      </c>
      <c r="F18" s="191">
        <v>702220.51266600005</v>
      </c>
      <c r="G18" s="195">
        <v>183124.108416</v>
      </c>
      <c r="H18" s="186">
        <v>101.45764</v>
      </c>
      <c r="I18" s="191">
        <v>162510.592776</v>
      </c>
      <c r="J18" s="195">
        <v>-60266.363257999998</v>
      </c>
      <c r="K18" s="186">
        <v>-21174.774418000001</v>
      </c>
      <c r="L18" s="191">
        <v>-39056.968493</v>
      </c>
      <c r="M18" s="186">
        <v>-107067.05249099999</v>
      </c>
      <c r="N18" s="186">
        <v>-98.596299000000002</v>
      </c>
      <c r="O18" s="186">
        <v>-100564.701245</v>
      </c>
      <c r="P18" s="186">
        <v>-32713.34561</v>
      </c>
      <c r="Q18" s="186">
        <v>2370708.0805910002</v>
      </c>
      <c r="R18" s="186">
        <v>57938.715192999996</v>
      </c>
    </row>
    <row r="19" spans="3:18" x14ac:dyDescent="0.35">
      <c r="C19" s="177" t="s">
        <v>456</v>
      </c>
      <c r="D19" s="186">
        <v>12678299.851038</v>
      </c>
      <c r="E19" s="186">
        <v>9612973.3192110006</v>
      </c>
      <c r="F19" s="191">
        <v>1108586.10308</v>
      </c>
      <c r="G19" s="195">
        <v>518157.37057600002</v>
      </c>
      <c r="H19" s="186">
        <v>2147.385534</v>
      </c>
      <c r="I19" s="191">
        <v>442234.85088099999</v>
      </c>
      <c r="J19" s="195">
        <v>-216110.843027</v>
      </c>
      <c r="K19" s="186">
        <v>-83159.897876000003</v>
      </c>
      <c r="L19" s="191">
        <v>-132798.91605</v>
      </c>
      <c r="M19" s="186">
        <v>-357710.40510500001</v>
      </c>
      <c r="N19" s="186">
        <v>-1987.4546760000001</v>
      </c>
      <c r="O19" s="186">
        <v>-315020.23492399999</v>
      </c>
      <c r="P19" s="186">
        <v>-139577.474373</v>
      </c>
      <c r="Q19" s="186">
        <v>7983115.5402199998</v>
      </c>
      <c r="R19" s="186">
        <v>94212.233672999995</v>
      </c>
    </row>
    <row r="20" spans="3:18" ht="21" x14ac:dyDescent="0.35">
      <c r="C20" s="183" t="s">
        <v>457</v>
      </c>
      <c r="D20" s="186">
        <v>8814187.3645939995</v>
      </c>
      <c r="E20" s="186">
        <v>8683664.1893789992</v>
      </c>
      <c r="F20" s="191">
        <v>15198.238389</v>
      </c>
      <c r="G20" s="195">
        <v>111349.18165300001</v>
      </c>
      <c r="H20" s="186">
        <v>0</v>
      </c>
      <c r="I20" s="191">
        <v>111349.18165300001</v>
      </c>
      <c r="J20" s="195">
        <v>-23128.682360999999</v>
      </c>
      <c r="K20" s="186">
        <v>-22292.451689000001</v>
      </c>
      <c r="L20" s="191">
        <v>-836.23067200000003</v>
      </c>
      <c r="M20" s="186">
        <v>-62369.794069000003</v>
      </c>
      <c r="N20" s="186">
        <v>0</v>
      </c>
      <c r="O20" s="186">
        <v>-62369.794069000003</v>
      </c>
      <c r="P20" s="186">
        <v>0</v>
      </c>
      <c r="Q20" s="186">
        <v>88073.669139000005</v>
      </c>
      <c r="R20" s="186">
        <v>0</v>
      </c>
    </row>
    <row r="21" spans="3:18" x14ac:dyDescent="0.35">
      <c r="C21" s="177" t="s">
        <v>450</v>
      </c>
      <c r="D21" s="186">
        <v>1701789.5499780001</v>
      </c>
      <c r="E21" s="186">
        <v>1701789.5499780001</v>
      </c>
      <c r="F21" s="191">
        <v>0</v>
      </c>
      <c r="G21" s="195">
        <v>0</v>
      </c>
      <c r="H21" s="186">
        <v>0</v>
      </c>
      <c r="I21" s="191">
        <v>0</v>
      </c>
      <c r="J21" s="195">
        <v>-88.306732999999994</v>
      </c>
      <c r="K21" s="186">
        <v>-88.306732999999994</v>
      </c>
      <c r="L21" s="191">
        <v>0</v>
      </c>
      <c r="M21" s="186">
        <v>0</v>
      </c>
      <c r="N21" s="186">
        <v>0</v>
      </c>
      <c r="O21" s="186">
        <v>0</v>
      </c>
      <c r="P21" s="186">
        <v>0</v>
      </c>
      <c r="Q21" s="186">
        <v>0</v>
      </c>
      <c r="R21" s="186">
        <v>0</v>
      </c>
    </row>
    <row r="22" spans="3:18" x14ac:dyDescent="0.35">
      <c r="C22" s="177" t="s">
        <v>451</v>
      </c>
      <c r="D22" s="186">
        <v>6133795.0437629996</v>
      </c>
      <c r="E22" s="186">
        <v>6021026.9258000003</v>
      </c>
      <c r="F22" s="191">
        <v>2468.7759900000001</v>
      </c>
      <c r="G22" s="195">
        <v>110299.341973</v>
      </c>
      <c r="H22" s="186">
        <v>0</v>
      </c>
      <c r="I22" s="191">
        <v>110299.341973</v>
      </c>
      <c r="J22" s="195">
        <v>-20497.685888</v>
      </c>
      <c r="K22" s="186">
        <v>-20372.444810000001</v>
      </c>
      <c r="L22" s="191">
        <v>-125.241078</v>
      </c>
      <c r="M22" s="186">
        <v>-61319.954388999999</v>
      </c>
      <c r="N22" s="186">
        <v>0</v>
      </c>
      <c r="O22" s="186">
        <v>-61319.954388999999</v>
      </c>
      <c r="P22" s="186">
        <v>0</v>
      </c>
      <c r="Q22" s="186">
        <v>49492.191051000002</v>
      </c>
      <c r="R22" s="186">
        <v>0</v>
      </c>
    </row>
    <row r="23" spans="3:18" x14ac:dyDescent="0.35">
      <c r="C23" s="177" t="s">
        <v>452</v>
      </c>
      <c r="D23" s="186">
        <v>517180.96985599998</v>
      </c>
      <c r="E23" s="186">
        <v>517180.96985599998</v>
      </c>
      <c r="F23" s="191">
        <v>0</v>
      </c>
      <c r="G23" s="195">
        <v>0</v>
      </c>
      <c r="H23" s="186">
        <v>0</v>
      </c>
      <c r="I23" s="191">
        <v>0</v>
      </c>
      <c r="J23" s="195">
        <v>-824.57716700000003</v>
      </c>
      <c r="K23" s="186">
        <v>-824.57716700000003</v>
      </c>
      <c r="L23" s="191">
        <v>0</v>
      </c>
      <c r="M23" s="186">
        <v>0</v>
      </c>
      <c r="N23" s="186">
        <v>0</v>
      </c>
      <c r="O23" s="186">
        <v>0</v>
      </c>
      <c r="P23" s="186">
        <v>0</v>
      </c>
      <c r="Q23" s="186">
        <v>17079.198004999998</v>
      </c>
      <c r="R23" s="186">
        <v>0</v>
      </c>
    </row>
    <row r="24" spans="3:18" x14ac:dyDescent="0.35">
      <c r="C24" s="177" t="s">
        <v>453</v>
      </c>
      <c r="D24" s="186">
        <v>140501.42516300001</v>
      </c>
      <c r="E24" s="186">
        <v>136525.66998999999</v>
      </c>
      <c r="F24" s="191">
        <v>0</v>
      </c>
      <c r="G24" s="195">
        <v>0</v>
      </c>
      <c r="H24" s="186">
        <v>0</v>
      </c>
      <c r="I24" s="191">
        <v>0</v>
      </c>
      <c r="J24" s="195">
        <v>-167.932951</v>
      </c>
      <c r="K24" s="186">
        <v>-167.932951</v>
      </c>
      <c r="L24" s="191">
        <v>0</v>
      </c>
      <c r="M24" s="186">
        <v>0</v>
      </c>
      <c r="N24" s="186">
        <v>0</v>
      </c>
      <c r="O24" s="186">
        <v>0</v>
      </c>
      <c r="P24" s="186">
        <v>0</v>
      </c>
      <c r="Q24" s="186">
        <v>13307.628166</v>
      </c>
      <c r="R24" s="186">
        <v>0</v>
      </c>
    </row>
    <row r="25" spans="3:18" x14ac:dyDescent="0.35">
      <c r="C25" s="177" t="s">
        <v>454</v>
      </c>
      <c r="D25" s="186">
        <v>320920.37583400001</v>
      </c>
      <c r="E25" s="186">
        <v>307141.07375500002</v>
      </c>
      <c r="F25" s="191">
        <v>12729.462399</v>
      </c>
      <c r="G25" s="195">
        <v>1049.83968</v>
      </c>
      <c r="H25" s="186">
        <v>0</v>
      </c>
      <c r="I25" s="191">
        <v>1049.83968</v>
      </c>
      <c r="J25" s="195">
        <v>-1550.1796220000001</v>
      </c>
      <c r="K25" s="186">
        <v>-839.19002799999998</v>
      </c>
      <c r="L25" s="191">
        <v>-710.98959400000001</v>
      </c>
      <c r="M25" s="186">
        <v>-1049.83968</v>
      </c>
      <c r="N25" s="186">
        <v>0</v>
      </c>
      <c r="O25" s="186">
        <v>-1049.83968</v>
      </c>
      <c r="P25" s="186">
        <v>0</v>
      </c>
      <c r="Q25" s="186">
        <v>8194.6519169999992</v>
      </c>
      <c r="R25" s="186">
        <v>0</v>
      </c>
    </row>
    <row r="26" spans="3:18" x14ac:dyDescent="0.35">
      <c r="C26" s="183" t="s">
        <v>237</v>
      </c>
      <c r="D26" s="186">
        <v>7824682.4054119997</v>
      </c>
      <c r="E26" s="186">
        <v>7371425.0373769999</v>
      </c>
      <c r="F26" s="191">
        <v>397747.33642599999</v>
      </c>
      <c r="G26" s="195">
        <v>33976.126559999997</v>
      </c>
      <c r="H26" s="186">
        <v>0</v>
      </c>
      <c r="I26" s="191">
        <v>32158.138220000001</v>
      </c>
      <c r="J26" s="195">
        <v>-39114.222206999999</v>
      </c>
      <c r="K26" s="186">
        <v>-27469.043597</v>
      </c>
      <c r="L26" s="191">
        <v>-11571.132206</v>
      </c>
      <c r="M26" s="186">
        <v>-7544.7203239999999</v>
      </c>
      <c r="N26" s="186">
        <v>0</v>
      </c>
      <c r="O26" s="186">
        <v>-5924.5048720000004</v>
      </c>
      <c r="P26" s="207"/>
      <c r="Q26" s="186">
        <v>1400072.1809970001</v>
      </c>
      <c r="R26" s="186">
        <v>7756.9393879999998</v>
      </c>
    </row>
    <row r="27" spans="3:18" x14ac:dyDescent="0.35">
      <c r="C27" s="177" t="s">
        <v>450</v>
      </c>
      <c r="D27" s="186">
        <v>30.504525999999998</v>
      </c>
      <c r="E27" s="186">
        <v>30.504525999999998</v>
      </c>
      <c r="F27" s="191">
        <v>0</v>
      </c>
      <c r="G27" s="195">
        <v>0</v>
      </c>
      <c r="H27" s="186">
        <v>0</v>
      </c>
      <c r="I27" s="191">
        <v>0</v>
      </c>
      <c r="J27" s="195">
        <v>-0.25063999999999997</v>
      </c>
      <c r="K27" s="186">
        <v>-0.25063999999999997</v>
      </c>
      <c r="L27" s="191">
        <v>0</v>
      </c>
      <c r="M27" s="186">
        <v>0</v>
      </c>
      <c r="N27" s="186">
        <v>0</v>
      </c>
      <c r="O27" s="186">
        <v>0</v>
      </c>
      <c r="P27" s="207"/>
      <c r="Q27" s="186">
        <v>0</v>
      </c>
      <c r="R27" s="186">
        <v>0</v>
      </c>
    </row>
    <row r="28" spans="3:18" x14ac:dyDescent="0.35">
      <c r="C28" s="177" t="s">
        <v>451</v>
      </c>
      <c r="D28" s="186">
        <v>295923.41456300003</v>
      </c>
      <c r="E28" s="186">
        <v>293362.95949799998</v>
      </c>
      <c r="F28" s="191">
        <v>2550.2990770000001</v>
      </c>
      <c r="G28" s="195">
        <v>0.60141800000000001</v>
      </c>
      <c r="H28" s="186">
        <v>0</v>
      </c>
      <c r="I28" s="191">
        <v>0</v>
      </c>
      <c r="J28" s="195">
        <v>-2175.2216969999999</v>
      </c>
      <c r="K28" s="186">
        <v>-1999.1471349999999</v>
      </c>
      <c r="L28" s="191">
        <v>-176.07456199999999</v>
      </c>
      <c r="M28" s="186">
        <v>-0.60141800000000001</v>
      </c>
      <c r="N28" s="186">
        <v>0</v>
      </c>
      <c r="O28" s="186">
        <v>0</v>
      </c>
      <c r="P28" s="207"/>
      <c r="Q28" s="186">
        <v>56270.173624000003</v>
      </c>
      <c r="R28" s="186">
        <v>0</v>
      </c>
    </row>
    <row r="29" spans="3:18" x14ac:dyDescent="0.35">
      <c r="C29" s="177" t="s">
        <v>452</v>
      </c>
      <c r="D29" s="186">
        <v>545836.29871899995</v>
      </c>
      <c r="E29" s="186">
        <v>543014.381574</v>
      </c>
      <c r="F29" s="191">
        <v>2821.9171449999999</v>
      </c>
      <c r="G29" s="195">
        <v>0</v>
      </c>
      <c r="H29" s="186">
        <v>0</v>
      </c>
      <c r="I29" s="191">
        <v>0</v>
      </c>
      <c r="J29" s="195">
        <v>-420.65364699999998</v>
      </c>
      <c r="K29" s="186">
        <v>-363.283276</v>
      </c>
      <c r="L29" s="191">
        <v>-57.370370999999999</v>
      </c>
      <c r="M29" s="186">
        <v>0</v>
      </c>
      <c r="N29" s="186">
        <v>0</v>
      </c>
      <c r="O29" s="186">
        <v>0</v>
      </c>
      <c r="P29" s="207"/>
      <c r="Q29" s="186">
        <v>23359.445598999999</v>
      </c>
      <c r="R29" s="186">
        <v>0</v>
      </c>
    </row>
    <row r="30" spans="3:18" x14ac:dyDescent="0.35">
      <c r="C30" s="177" t="s">
        <v>453</v>
      </c>
      <c r="D30" s="186">
        <v>305847.43566100002</v>
      </c>
      <c r="E30" s="186">
        <v>269286.869351</v>
      </c>
      <c r="F30" s="191">
        <v>15523.809195</v>
      </c>
      <c r="G30" s="195">
        <v>22.012996000000001</v>
      </c>
      <c r="H30" s="186">
        <v>0</v>
      </c>
      <c r="I30" s="191">
        <v>22.012996000000001</v>
      </c>
      <c r="J30" s="195">
        <v>-1072.3260809999999</v>
      </c>
      <c r="K30" s="186">
        <v>-728.82930599999997</v>
      </c>
      <c r="L30" s="191">
        <v>-343.49677500000001</v>
      </c>
      <c r="M30" s="186">
        <v>-22.012996000000001</v>
      </c>
      <c r="N30" s="186">
        <v>0</v>
      </c>
      <c r="O30" s="186">
        <v>-22.012996000000001</v>
      </c>
      <c r="P30" s="207"/>
      <c r="Q30" s="186">
        <v>144550.88584800001</v>
      </c>
      <c r="R30" s="186">
        <v>0</v>
      </c>
    </row>
    <row r="31" spans="3:18" x14ac:dyDescent="0.35">
      <c r="C31" s="177" t="s">
        <v>454</v>
      </c>
      <c r="D31" s="186">
        <v>5458665.8265730003</v>
      </c>
      <c r="E31" s="186">
        <v>5097722.1792559996</v>
      </c>
      <c r="F31" s="191">
        <v>332865.39029900002</v>
      </c>
      <c r="G31" s="195">
        <v>28019.550257999999</v>
      </c>
      <c r="H31" s="186">
        <v>0</v>
      </c>
      <c r="I31" s="191">
        <v>26314.871555000002</v>
      </c>
      <c r="J31" s="195">
        <v>-26941.019761</v>
      </c>
      <c r="K31" s="186">
        <v>-18367.095051</v>
      </c>
      <c r="L31" s="191">
        <v>-8573.5424949999997</v>
      </c>
      <c r="M31" s="186">
        <v>-6094.0768399999997</v>
      </c>
      <c r="N31" s="186">
        <v>0</v>
      </c>
      <c r="O31" s="186">
        <v>-4560.0350209999997</v>
      </c>
      <c r="P31" s="207"/>
      <c r="Q31" s="186">
        <v>1093655.838772</v>
      </c>
      <c r="R31" s="186">
        <v>7567.2710310000002</v>
      </c>
    </row>
    <row r="32" spans="3:18" x14ac:dyDescent="0.35">
      <c r="C32" s="177" t="s">
        <v>456</v>
      </c>
      <c r="D32" s="186">
        <v>1218378.9253700001</v>
      </c>
      <c r="E32" s="186">
        <v>1168008.1431720001</v>
      </c>
      <c r="F32" s="191">
        <v>43985.920709999999</v>
      </c>
      <c r="G32" s="195">
        <v>5933.9618879999998</v>
      </c>
      <c r="H32" s="186">
        <v>0</v>
      </c>
      <c r="I32" s="191">
        <v>5821.2536689999997</v>
      </c>
      <c r="J32" s="195">
        <v>-8504.7503809999998</v>
      </c>
      <c r="K32" s="186">
        <v>-6010.4381890000004</v>
      </c>
      <c r="L32" s="191">
        <v>-2420.6480029999998</v>
      </c>
      <c r="M32" s="186">
        <v>-1428.02907</v>
      </c>
      <c r="N32" s="186">
        <v>0</v>
      </c>
      <c r="O32" s="186">
        <v>-1342.4568549999999</v>
      </c>
      <c r="P32" s="207"/>
      <c r="Q32" s="186">
        <v>82235.837153999993</v>
      </c>
      <c r="R32" s="186">
        <v>189.66835699999999</v>
      </c>
    </row>
    <row r="33" spans="3:18" ht="15" thickBot="1" x14ac:dyDescent="0.4">
      <c r="C33" s="178" t="s">
        <v>15</v>
      </c>
      <c r="D33" s="187">
        <v>42116201.453606002</v>
      </c>
      <c r="E33" s="187">
        <v>36414566.304986</v>
      </c>
      <c r="F33" s="192">
        <v>3067307.5469109998</v>
      </c>
      <c r="G33" s="196">
        <v>1138463.566169</v>
      </c>
      <c r="H33" s="187">
        <v>4867.4442520000002</v>
      </c>
      <c r="I33" s="192">
        <v>997140.34881999996</v>
      </c>
      <c r="J33" s="196">
        <v>-465018.11495299998</v>
      </c>
      <c r="K33" s="187">
        <v>-208000.703286</v>
      </c>
      <c r="L33" s="192">
        <v>-256285.08506899999</v>
      </c>
      <c r="M33" s="187">
        <v>-689228.28506999998</v>
      </c>
      <c r="N33" s="187">
        <v>-4471.5475470000001</v>
      </c>
      <c r="O33" s="187">
        <v>-622593.57084399997</v>
      </c>
      <c r="P33" s="187">
        <v>-203971.63084900001</v>
      </c>
      <c r="Q33" s="187">
        <v>15176783.111339999</v>
      </c>
      <c r="R33" s="187">
        <v>271199.85408399999</v>
      </c>
    </row>
  </sheetData>
  <sheetProtection algorithmName="SHA-512" hashValue="5agzRmP0UPp3xcLxeRxo5n/aVqtq0hNP3r2geUNdlEzRw3EbVH0JgagVwAc8G4i6w0EHxNILnWIE5zdwRwqT5A==" saltValue="vhweoYlejckKU74/7aCbBw=="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9CF2EECB-C164-4A38-B54E-26460DB88CD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K13"/>
  <sheetViews>
    <sheetView showGridLines="0" workbookViewId="0"/>
  </sheetViews>
  <sheetFormatPr defaultRowHeight="14.5" x14ac:dyDescent="0.35"/>
  <cols>
    <col min="1" max="2" width="4.453125" customWidth="1"/>
    <col min="3" max="3" width="44" customWidth="1"/>
    <col min="4" max="9" width="13.7265625" customWidth="1"/>
    <col min="10" max="10" width="10.81640625" bestFit="1" customWidth="1"/>
    <col min="11" max="11" width="13.54296875" bestFit="1" customWidth="1"/>
  </cols>
  <sheetData>
    <row r="1" spans="2:11" ht="12.75" customHeight="1" x14ac:dyDescent="0.35"/>
    <row r="2" spans="2:11" x14ac:dyDescent="0.35">
      <c r="B2" s="176" t="s">
        <v>0</v>
      </c>
      <c r="C2" s="111"/>
      <c r="D2" s="111"/>
      <c r="E2" s="111"/>
      <c r="G2" s="42"/>
      <c r="H2" s="42"/>
    </row>
    <row r="3" spans="2:11" x14ac:dyDescent="0.35">
      <c r="B3" s="1"/>
      <c r="C3" s="1"/>
      <c r="D3" s="1"/>
      <c r="E3" s="1"/>
      <c r="G3" s="1"/>
      <c r="H3" s="1"/>
    </row>
    <row r="4" spans="2:11" ht="15.5" x14ac:dyDescent="0.35">
      <c r="B4" s="19" t="s">
        <v>458</v>
      </c>
      <c r="C4" s="2"/>
      <c r="D4" s="2"/>
      <c r="E4" s="2"/>
      <c r="G4" s="2"/>
      <c r="H4" s="2"/>
    </row>
    <row r="5" spans="2:11" ht="2.15" customHeight="1" x14ac:dyDescent="0.35">
      <c r="B5" s="1"/>
      <c r="C5" s="1"/>
      <c r="D5" s="1"/>
      <c r="E5" s="1"/>
      <c r="G5" s="1"/>
      <c r="H5" s="1"/>
    </row>
    <row r="6" spans="2:11" ht="2.15" customHeight="1" x14ac:dyDescent="0.35">
      <c r="B6" s="589"/>
      <c r="C6" s="589"/>
      <c r="D6" s="589"/>
      <c r="E6" s="589"/>
      <c r="F6" s="589"/>
      <c r="G6" s="589"/>
      <c r="H6" s="589"/>
      <c r="I6" s="589"/>
    </row>
    <row r="7" spans="2:11" ht="2.15" customHeight="1" x14ac:dyDescent="0.35">
      <c r="B7" s="3"/>
      <c r="C7" s="4"/>
      <c r="D7" s="4"/>
      <c r="E7" s="5"/>
      <c r="G7" s="5"/>
      <c r="H7" s="5"/>
    </row>
    <row r="8" spans="2:11" ht="15" thickBot="1" x14ac:dyDescent="0.4">
      <c r="B8" s="30"/>
      <c r="C8" s="597">
        <f>+Tartalom!B3</f>
        <v>45473</v>
      </c>
      <c r="D8" s="597"/>
      <c r="E8" s="597"/>
      <c r="F8" s="597"/>
      <c r="G8" s="597"/>
      <c r="H8" s="597"/>
      <c r="I8" s="597"/>
    </row>
    <row r="9" spans="2:11" ht="23.25" customHeight="1" thickBot="1" x14ac:dyDescent="0.4">
      <c r="C9" s="637" t="s">
        <v>2</v>
      </c>
      <c r="D9" s="636" t="s">
        <v>459</v>
      </c>
      <c r="E9" s="636"/>
      <c r="F9" s="636"/>
      <c r="G9" s="636"/>
      <c r="H9" s="636"/>
      <c r="I9" s="636"/>
    </row>
    <row r="10" spans="2:11" ht="26.25" customHeight="1" thickBot="1" x14ac:dyDescent="0.4">
      <c r="C10" s="638"/>
      <c r="D10" s="31" t="s">
        <v>460</v>
      </c>
      <c r="E10" s="31" t="s">
        <v>461</v>
      </c>
      <c r="F10" s="31" t="s">
        <v>462</v>
      </c>
      <c r="G10" s="31" t="s">
        <v>463</v>
      </c>
      <c r="H10" s="31" t="s">
        <v>464</v>
      </c>
      <c r="I10" s="31" t="s">
        <v>15</v>
      </c>
    </row>
    <row r="11" spans="2:11" x14ac:dyDescent="0.35">
      <c r="C11" s="35" t="s">
        <v>449</v>
      </c>
      <c r="D11" s="34"/>
      <c r="E11" s="34">
        <v>5204917.3226794964</v>
      </c>
      <c r="F11" s="34">
        <v>6644013.3076525088</v>
      </c>
      <c r="G11" s="34">
        <v>12484909.607392143</v>
      </c>
      <c r="H11" s="34">
        <v>707869.83699923684</v>
      </c>
      <c r="I11" s="34">
        <v>25041710.074723385</v>
      </c>
      <c r="J11" s="34"/>
      <c r="K11" s="507"/>
    </row>
    <row r="12" spans="2:11" x14ac:dyDescent="0.35">
      <c r="C12" s="32" t="s">
        <v>457</v>
      </c>
      <c r="D12" s="34"/>
      <c r="E12" s="34">
        <v>2698125.5417516963</v>
      </c>
      <c r="F12" s="34">
        <v>4107972.9655012339</v>
      </c>
      <c r="G12" s="34">
        <v>2276041.4013845781</v>
      </c>
      <c r="H12" s="34">
        <v>113338.05795009653</v>
      </c>
      <c r="I12" s="34">
        <v>9195477.966587605</v>
      </c>
      <c r="J12" s="34"/>
      <c r="K12" s="507"/>
    </row>
    <row r="13" spans="2:11" ht="15" thickBot="1" x14ac:dyDescent="0.4">
      <c r="C13" s="43" t="s">
        <v>15</v>
      </c>
      <c r="D13" s="44"/>
      <c r="E13" s="44">
        <v>7903042.8644311931</v>
      </c>
      <c r="F13" s="44">
        <v>10751986.273153743</v>
      </c>
      <c r="G13" s="44">
        <v>14760951.008776721</v>
      </c>
      <c r="H13" s="44">
        <v>821207.89494933339</v>
      </c>
      <c r="I13" s="44">
        <v>34237188.041310988</v>
      </c>
    </row>
  </sheetData>
  <sheetProtection algorithmName="SHA-512" hashValue="7Zu1XAubmUvd+cFRhBDyCfgEi45rcthr66nJtjqKM93zQ59fWTfO+m+x9PbsAERhcJZjx9r4VWhbqAMGvvdN0Q==" saltValue="QY23IJeLruka1GfuJ3TICA==" spinCount="100000" sheet="1" objects="1" scenarios="1"/>
  <mergeCells count="4">
    <mergeCell ref="B6:I6"/>
    <mergeCell ref="D9:I9"/>
    <mergeCell ref="C9:C10"/>
    <mergeCell ref="C8:I8"/>
  </mergeCells>
  <hyperlinks>
    <hyperlink ref="B2" location="Tartalom!A1" display="Back to contents page" xr:uid="{982F4198-BB96-40C5-88BE-EED6DB8A218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41032-B5AF-4042-9DE9-8F8F68F57A41}">
  <sheetPr>
    <tabColor theme="9"/>
  </sheetPr>
  <dimension ref="A1"/>
  <sheetViews>
    <sheetView workbookViewId="0"/>
  </sheetViews>
  <sheetFormatPr defaultRowHeight="14.5" x14ac:dyDescent="0.3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76" t="s">
        <v>0</v>
      </c>
      <c r="C2" s="111"/>
      <c r="D2" s="111"/>
    </row>
    <row r="3" spans="2:4" x14ac:dyDescent="0.35">
      <c r="B3" s="1"/>
      <c r="C3" s="1"/>
      <c r="D3" s="1"/>
    </row>
    <row r="4" spans="2:4" ht="15.5" x14ac:dyDescent="0.35">
      <c r="B4" s="19" t="s">
        <v>465</v>
      </c>
      <c r="C4" s="2"/>
      <c r="D4" s="2"/>
    </row>
    <row r="5" spans="2:4" x14ac:dyDescent="0.35">
      <c r="B5" s="1"/>
      <c r="C5" s="1"/>
      <c r="D5" s="1"/>
    </row>
    <row r="6" spans="2:4" ht="39" customHeight="1" x14ac:dyDescent="0.35">
      <c r="B6" s="589"/>
      <c r="C6" s="589"/>
      <c r="D6" s="589"/>
    </row>
    <row r="7" spans="2:4" x14ac:dyDescent="0.35">
      <c r="B7" s="3"/>
      <c r="C7" s="4"/>
      <c r="D7" s="4"/>
    </row>
    <row r="8" spans="2:4" ht="15" thickBot="1" x14ac:dyDescent="0.4">
      <c r="B8" s="30"/>
      <c r="C8" s="597">
        <f>+Tartalom!B3</f>
        <v>45473</v>
      </c>
      <c r="D8" s="597"/>
    </row>
    <row r="9" spans="2:4" ht="23.25" customHeight="1" thickBot="1" x14ac:dyDescent="0.4">
      <c r="C9" s="23" t="s">
        <v>2</v>
      </c>
      <c r="D9" s="23" t="s">
        <v>466</v>
      </c>
    </row>
    <row r="10" spans="2:4" x14ac:dyDescent="0.35">
      <c r="C10" s="54" t="s">
        <v>1076</v>
      </c>
      <c r="D10" s="56">
        <v>886208.56570447958</v>
      </c>
    </row>
    <row r="11" spans="2:4" ht="20" x14ac:dyDescent="0.35">
      <c r="C11" s="35" t="s">
        <v>467</v>
      </c>
      <c r="D11" s="49">
        <v>201976.72706153835</v>
      </c>
    </row>
    <row r="12" spans="2:4" x14ac:dyDescent="0.35">
      <c r="C12" s="277" t="s">
        <v>468</v>
      </c>
      <c r="D12" s="49">
        <v>46956.72468274158</v>
      </c>
    </row>
    <row r="13" spans="2:4" x14ac:dyDescent="0.35">
      <c r="C13" s="277" t="s">
        <v>469</v>
      </c>
      <c r="D13" s="49">
        <v>12169.719752048903</v>
      </c>
    </row>
    <row r="14" spans="2:4" x14ac:dyDescent="0.35">
      <c r="C14" s="35" t="s">
        <v>725</v>
      </c>
      <c r="D14" s="49">
        <v>-116169.33106105043</v>
      </c>
    </row>
    <row r="15" spans="2:4" ht="21.5" thickBot="1" x14ac:dyDescent="0.4">
      <c r="C15" s="28" t="s">
        <v>1077</v>
      </c>
      <c r="D15" s="53">
        <v>912889.51727017702</v>
      </c>
    </row>
    <row r="16" spans="2:4" x14ac:dyDescent="0.35">
      <c r="C16" s="205" t="s">
        <v>726</v>
      </c>
      <c r="D16" s="278"/>
    </row>
  </sheetData>
  <sheetProtection algorithmName="SHA-512" hashValue="NfFxGdf/jZOQJnMpRPmzgfbGjBoLOEtgR/bBeiKMI5V2tLRyiCNw2N0eGC5Z56eQW+1LzSQ5heUZMQfb+GKjFg==" saltValue="4JQDH4t46FhqnOuwbhk1MQ==" spinCount="100000" sheet="1" objects="1" scenarios="1"/>
  <mergeCells count="2">
    <mergeCell ref="B6:D6"/>
    <mergeCell ref="C8:D8"/>
  </mergeCells>
  <hyperlinks>
    <hyperlink ref="B2" location="Tartalom!A1" display="Back to contents page" xr:uid="{B1E7AF1D-9953-4F2B-A340-6EC0B542DD7C}"/>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70" zoomScaleNormal="70" workbookViewId="0"/>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x14ac:dyDescent="0.35"/>
    <row r="2" spans="2:11" x14ac:dyDescent="0.35">
      <c r="B2" s="176" t="s">
        <v>0</v>
      </c>
      <c r="C2" s="111"/>
    </row>
    <row r="3" spans="2:11" x14ac:dyDescent="0.35">
      <c r="B3" s="1"/>
      <c r="C3" s="1"/>
    </row>
    <row r="4" spans="2:11" ht="15.5" x14ac:dyDescent="0.35">
      <c r="B4" s="19" t="s">
        <v>470</v>
      </c>
      <c r="C4" s="2"/>
    </row>
    <row r="5" spans="2:11" ht="2.15" customHeight="1" x14ac:dyDescent="0.35">
      <c r="B5" s="1"/>
      <c r="C5" s="1"/>
    </row>
    <row r="6" spans="2:11" ht="2.15" customHeight="1" x14ac:dyDescent="0.35">
      <c r="B6" s="589"/>
      <c r="C6" s="589"/>
    </row>
    <row r="7" spans="2:11" ht="2.15" customHeight="1" x14ac:dyDescent="0.35">
      <c r="B7" s="3"/>
      <c r="C7" s="4"/>
    </row>
    <row r="8" spans="2:11" ht="15" thickBot="1" x14ac:dyDescent="0.4">
      <c r="B8" s="30"/>
      <c r="C8" s="597">
        <f>+Tartalom!B3</f>
        <v>45473</v>
      </c>
      <c r="D8" s="597"/>
      <c r="E8" s="597"/>
      <c r="F8" s="597"/>
      <c r="G8" s="597"/>
      <c r="H8" s="597"/>
      <c r="I8" s="597"/>
      <c r="J8" s="597"/>
      <c r="K8" s="597"/>
    </row>
    <row r="9" spans="2:11" ht="54" customHeight="1" thickBot="1" x14ac:dyDescent="0.4">
      <c r="C9" s="633" t="s">
        <v>2</v>
      </c>
      <c r="D9" s="629" t="s">
        <v>471</v>
      </c>
      <c r="E9" s="629"/>
      <c r="F9" s="629"/>
      <c r="G9" s="639"/>
      <c r="H9" s="640" t="s">
        <v>438</v>
      </c>
      <c r="I9" s="641"/>
      <c r="J9" s="642" t="s">
        <v>472</v>
      </c>
      <c r="K9" s="629"/>
    </row>
    <row r="10" spans="2:11" ht="15.75" customHeight="1" thickBot="1" x14ac:dyDescent="0.4">
      <c r="C10" s="634"/>
      <c r="D10" s="626" t="s">
        <v>473</v>
      </c>
      <c r="E10" s="629" t="s">
        <v>474</v>
      </c>
      <c r="F10" s="629"/>
      <c r="G10" s="639"/>
      <c r="H10" s="645" t="s">
        <v>475</v>
      </c>
      <c r="I10" s="643" t="s">
        <v>476</v>
      </c>
      <c r="J10" s="627"/>
      <c r="K10" s="627" t="s">
        <v>477</v>
      </c>
    </row>
    <row r="11" spans="2:11" ht="43.5" customHeight="1" thickBot="1" x14ac:dyDescent="0.4">
      <c r="C11" s="635"/>
      <c r="D11" s="628"/>
      <c r="E11" s="184"/>
      <c r="F11" s="188" t="s">
        <v>478</v>
      </c>
      <c r="G11" s="189" t="s">
        <v>479</v>
      </c>
      <c r="H11" s="646"/>
      <c r="I11" s="644"/>
      <c r="J11" s="628"/>
      <c r="K11" s="628"/>
    </row>
    <row r="12" spans="2:11" x14ac:dyDescent="0.35">
      <c r="C12" s="179" t="s">
        <v>449</v>
      </c>
      <c r="D12" s="185">
        <v>291024.774493</v>
      </c>
      <c r="E12" s="185">
        <v>342165.63673899998</v>
      </c>
      <c r="F12" s="185">
        <v>341733.03131599998</v>
      </c>
      <c r="G12" s="190">
        <v>339122.93326999998</v>
      </c>
      <c r="H12" s="194">
        <v>-42732.784466999998</v>
      </c>
      <c r="I12" s="190">
        <v>-148696.467485</v>
      </c>
      <c r="J12" s="185">
        <v>273930.96021300001</v>
      </c>
      <c r="K12" s="185">
        <v>100702.905877</v>
      </c>
    </row>
    <row r="13" spans="2:11" x14ac:dyDescent="0.35">
      <c r="C13" s="177" t="s">
        <v>450</v>
      </c>
      <c r="D13" s="186">
        <v>0</v>
      </c>
      <c r="E13" s="186">
        <v>0</v>
      </c>
      <c r="F13" s="186">
        <v>0</v>
      </c>
      <c r="G13" s="191">
        <v>0</v>
      </c>
      <c r="H13" s="195">
        <v>0</v>
      </c>
      <c r="I13" s="191">
        <v>0</v>
      </c>
      <c r="J13" s="186">
        <v>0</v>
      </c>
      <c r="K13" s="186">
        <v>0</v>
      </c>
    </row>
    <row r="14" spans="2:11" x14ac:dyDescent="0.35">
      <c r="C14" s="177" t="s">
        <v>451</v>
      </c>
      <c r="D14" s="186">
        <v>19.370647999999999</v>
      </c>
      <c r="E14" s="186">
        <v>0</v>
      </c>
      <c r="F14" s="186">
        <v>0</v>
      </c>
      <c r="G14" s="191">
        <v>0</v>
      </c>
      <c r="H14" s="195">
        <v>-0.83218599999999998</v>
      </c>
      <c r="I14" s="191">
        <v>0</v>
      </c>
      <c r="J14" s="186">
        <v>0</v>
      </c>
      <c r="K14" s="186">
        <v>0</v>
      </c>
    </row>
    <row r="15" spans="2:11" x14ac:dyDescent="0.35">
      <c r="C15" s="177" t="s">
        <v>452</v>
      </c>
      <c r="D15" s="186">
        <v>0</v>
      </c>
      <c r="E15" s="186">
        <v>0</v>
      </c>
      <c r="F15" s="186">
        <v>0</v>
      </c>
      <c r="G15" s="191">
        <v>0</v>
      </c>
      <c r="H15" s="195">
        <v>0</v>
      </c>
      <c r="I15" s="191">
        <v>0</v>
      </c>
      <c r="J15" s="186">
        <v>0</v>
      </c>
      <c r="K15" s="186">
        <v>0</v>
      </c>
    </row>
    <row r="16" spans="2:11" x14ac:dyDescent="0.35">
      <c r="C16" s="177" t="s">
        <v>453</v>
      </c>
      <c r="D16" s="186">
        <v>19514.104123000001</v>
      </c>
      <c r="E16" s="186">
        <v>3253.2421989999998</v>
      </c>
      <c r="F16" s="186">
        <v>3253.2421989999998</v>
      </c>
      <c r="G16" s="191">
        <v>3253.2421989999998</v>
      </c>
      <c r="H16" s="195">
        <v>-873.60142499999995</v>
      </c>
      <c r="I16" s="191">
        <v>-615.72099600000001</v>
      </c>
      <c r="J16" s="186">
        <v>21227.690927</v>
      </c>
      <c r="K16" s="186">
        <v>2615.6407840000002</v>
      </c>
    </row>
    <row r="17" spans="3:11" x14ac:dyDescent="0.35">
      <c r="C17" s="177" t="s">
        <v>454</v>
      </c>
      <c r="D17" s="186">
        <v>172410.280394</v>
      </c>
      <c r="E17" s="186">
        <v>185608.183567</v>
      </c>
      <c r="F17" s="186">
        <v>185360.81791099999</v>
      </c>
      <c r="G17" s="191">
        <v>185351.84263999999</v>
      </c>
      <c r="H17" s="195">
        <v>-20300.376732000001</v>
      </c>
      <c r="I17" s="191">
        <v>-68460.566647</v>
      </c>
      <c r="J17" s="186">
        <v>176893.411639</v>
      </c>
      <c r="K17" s="186">
        <v>71799.891864000005</v>
      </c>
    </row>
    <row r="18" spans="3:11" x14ac:dyDescent="0.35">
      <c r="C18" s="177" t="s">
        <v>456</v>
      </c>
      <c r="D18" s="186">
        <v>99081.019327999995</v>
      </c>
      <c r="E18" s="186">
        <v>153304.21097300001</v>
      </c>
      <c r="F18" s="186">
        <v>153118.97120599999</v>
      </c>
      <c r="G18" s="191">
        <v>150517.84843099999</v>
      </c>
      <c r="H18" s="195">
        <v>-21557.974124</v>
      </c>
      <c r="I18" s="191">
        <v>-79620.179841999998</v>
      </c>
      <c r="J18" s="186">
        <v>75809.857646999997</v>
      </c>
      <c r="K18" s="186">
        <v>26287.373229000001</v>
      </c>
    </row>
    <row r="19" spans="3:11" x14ac:dyDescent="0.35">
      <c r="C19" s="181" t="s">
        <v>457</v>
      </c>
      <c r="D19" s="186">
        <v>0</v>
      </c>
      <c r="E19" s="186">
        <v>0</v>
      </c>
      <c r="F19" s="186">
        <v>0</v>
      </c>
      <c r="G19" s="191">
        <v>0</v>
      </c>
      <c r="H19" s="195">
        <v>0</v>
      </c>
      <c r="I19" s="191">
        <v>0</v>
      </c>
      <c r="J19" s="186">
        <v>0</v>
      </c>
      <c r="K19" s="186">
        <v>0</v>
      </c>
    </row>
    <row r="20" spans="3:11" x14ac:dyDescent="0.35">
      <c r="C20" s="181" t="s">
        <v>480</v>
      </c>
      <c r="D20" s="186">
        <v>15629.880445999999</v>
      </c>
      <c r="E20" s="186">
        <v>6516.5116230000003</v>
      </c>
      <c r="F20" s="186">
        <v>6516.5116230000003</v>
      </c>
      <c r="G20" s="191">
        <v>6516.5116230000003</v>
      </c>
      <c r="H20" s="195">
        <v>-400.42948699999999</v>
      </c>
      <c r="I20" s="191">
        <v>-557.94214899999997</v>
      </c>
      <c r="J20" s="186">
        <v>16022.692816999999</v>
      </c>
      <c r="K20" s="186">
        <v>4542.0171490000002</v>
      </c>
    </row>
    <row r="21" spans="3:11" ht="15" thickBot="1" x14ac:dyDescent="0.4">
      <c r="C21" s="178" t="s">
        <v>15</v>
      </c>
      <c r="D21" s="187">
        <v>306654.65493900003</v>
      </c>
      <c r="E21" s="187">
        <v>348682.14836200001</v>
      </c>
      <c r="F21" s="187">
        <v>348249.54293900001</v>
      </c>
      <c r="G21" s="192">
        <v>345639.44489300001</v>
      </c>
      <c r="H21" s="196">
        <v>-43133.213953999999</v>
      </c>
      <c r="I21" s="192">
        <v>-149254.40963400001</v>
      </c>
      <c r="J21" s="187">
        <v>289953.65302999999</v>
      </c>
      <c r="K21" s="187">
        <v>105244.923026</v>
      </c>
    </row>
  </sheetData>
  <sheetProtection algorithmName="SHA-512" hashValue="ACVHzoJtB8MkBZJ0m0WENKuBoJqS3flksK85Aq+331Ol33nhnveIw0ebCpoVHSfQ6ILTKSyYny9xhZ+XVanTrA==" saltValue="pP5rAoUI/Ym1+WGoapIBcw=="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2F330266-0D40-492A-BA40-504CBF35D2F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32"/>
  <sheetViews>
    <sheetView showGridLines="0" workbookViewId="0"/>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x14ac:dyDescent="0.35"/>
    <row r="2" spans="2:10" x14ac:dyDescent="0.35">
      <c r="B2" s="176" t="s">
        <v>0</v>
      </c>
      <c r="C2" s="111"/>
    </row>
    <row r="3" spans="2:10" x14ac:dyDescent="0.35">
      <c r="B3" s="1"/>
      <c r="C3" s="1"/>
    </row>
    <row r="4" spans="2:10" ht="15.5" x14ac:dyDescent="0.35">
      <c r="B4" s="19" t="s">
        <v>481</v>
      </c>
      <c r="C4" s="2"/>
    </row>
    <row r="5" spans="2:10" ht="2.15" customHeight="1" x14ac:dyDescent="0.35">
      <c r="B5" s="1"/>
      <c r="C5" s="1"/>
    </row>
    <row r="6" spans="2:10" ht="2.15" customHeight="1" x14ac:dyDescent="0.35">
      <c r="B6" s="589"/>
      <c r="C6" s="589"/>
    </row>
    <row r="7" spans="2:10" ht="2.15" customHeight="1" x14ac:dyDescent="0.35">
      <c r="B7" s="3"/>
      <c r="C7" s="4"/>
    </row>
    <row r="8" spans="2:10" ht="15" thickBot="1" x14ac:dyDescent="0.4">
      <c r="B8" s="30"/>
      <c r="C8" s="597">
        <f>+Tartalom!B3</f>
        <v>45473</v>
      </c>
      <c r="D8" s="597"/>
      <c r="E8" s="597"/>
      <c r="F8" s="597"/>
      <c r="G8" s="597"/>
      <c r="H8" s="597"/>
      <c r="I8" s="597"/>
      <c r="J8" s="597"/>
    </row>
    <row r="9" spans="2:10" ht="15" thickBot="1" x14ac:dyDescent="0.4">
      <c r="C9" s="633" t="s">
        <v>2</v>
      </c>
      <c r="D9" s="630" t="s">
        <v>482</v>
      </c>
      <c r="E9" s="630"/>
      <c r="F9" s="630"/>
      <c r="G9" s="630"/>
      <c r="H9" s="626" t="s">
        <v>483</v>
      </c>
      <c r="I9" s="626" t="s">
        <v>484</v>
      </c>
      <c r="J9" s="626" t="s">
        <v>485</v>
      </c>
    </row>
    <row r="10" spans="2:10" ht="15.75" customHeight="1" thickBot="1" x14ac:dyDescent="0.4">
      <c r="C10" s="634"/>
      <c r="D10" s="204"/>
      <c r="E10" s="630" t="s">
        <v>486</v>
      </c>
      <c r="F10" s="630"/>
      <c r="G10" s="626" t="s">
        <v>487</v>
      </c>
      <c r="H10" s="627"/>
      <c r="I10" s="627"/>
      <c r="J10" s="627"/>
    </row>
    <row r="11" spans="2:10" ht="43.5" customHeight="1" thickBot="1" x14ac:dyDescent="0.4">
      <c r="C11" s="635"/>
      <c r="D11" s="184"/>
      <c r="E11" s="184"/>
      <c r="F11" s="188" t="s">
        <v>478</v>
      </c>
      <c r="G11" s="628"/>
      <c r="H11" s="628"/>
      <c r="I11" s="628"/>
      <c r="J11" s="628"/>
    </row>
    <row r="12" spans="2:10" x14ac:dyDescent="0.35">
      <c r="C12" s="182" t="s">
        <v>488</v>
      </c>
      <c r="D12" s="185">
        <v>40046127.96102</v>
      </c>
      <c r="E12" s="185">
        <v>1104818.4375720001</v>
      </c>
      <c r="F12" s="185">
        <v>1099619.995357</v>
      </c>
      <c r="G12" s="185">
        <v>38487359.922934003</v>
      </c>
      <c r="H12" s="185">
        <v>-1098329.6351709999</v>
      </c>
      <c r="I12" s="234"/>
      <c r="J12" s="185">
        <v>-9580.5891059999994</v>
      </c>
    </row>
    <row r="13" spans="2:10" x14ac:dyDescent="0.35">
      <c r="C13" s="181" t="s">
        <v>489</v>
      </c>
      <c r="D13" s="186">
        <v>14605306.033151001</v>
      </c>
      <c r="E13" s="186">
        <v>300079.85648000002</v>
      </c>
      <c r="F13" s="186">
        <v>295633.89904799999</v>
      </c>
      <c r="G13" s="186">
        <v>13073075.983038001</v>
      </c>
      <c r="H13" s="186">
        <v>-267982.43209800002</v>
      </c>
      <c r="I13" s="224"/>
      <c r="J13" s="186">
        <v>-9208.0392190000002</v>
      </c>
    </row>
    <row r="14" spans="2:10" x14ac:dyDescent="0.35">
      <c r="C14" s="181" t="s">
        <v>180</v>
      </c>
      <c r="D14" s="186">
        <v>5450984.9184459997</v>
      </c>
      <c r="E14" s="186">
        <v>95108.736025000006</v>
      </c>
      <c r="F14" s="186">
        <v>95107.842325999998</v>
      </c>
      <c r="G14" s="186">
        <v>5443972.2607730003</v>
      </c>
      <c r="H14" s="186">
        <v>-127403.325658</v>
      </c>
      <c r="I14" s="224"/>
      <c r="J14" s="186">
        <v>0</v>
      </c>
    </row>
    <row r="15" spans="2:10" x14ac:dyDescent="0.35">
      <c r="C15" s="181" t="s">
        <v>491</v>
      </c>
      <c r="D15" s="186">
        <v>4155349.9357830002</v>
      </c>
      <c r="E15" s="186">
        <v>46813.347773000001</v>
      </c>
      <c r="F15" s="186">
        <v>46813.122982000001</v>
      </c>
      <c r="G15" s="186">
        <v>4154833.1522909999</v>
      </c>
      <c r="H15" s="186">
        <v>-40468.475443000003</v>
      </c>
      <c r="I15" s="224"/>
      <c r="J15" s="186">
        <v>0</v>
      </c>
    </row>
    <row r="16" spans="2:10" x14ac:dyDescent="0.35">
      <c r="C16" s="181" t="s">
        <v>490</v>
      </c>
      <c r="D16" s="186">
        <v>3295241.191445</v>
      </c>
      <c r="E16" s="186">
        <v>87329.150173000002</v>
      </c>
      <c r="F16" s="186">
        <v>87327.929130000004</v>
      </c>
      <c r="G16" s="186">
        <v>3294403.020089</v>
      </c>
      <c r="H16" s="186">
        <v>-97017.334099</v>
      </c>
      <c r="I16" s="224"/>
      <c r="J16" s="186">
        <v>-370.453125</v>
      </c>
    </row>
    <row r="17" spans="3:10" x14ac:dyDescent="0.35">
      <c r="C17" s="181" t="s">
        <v>764</v>
      </c>
      <c r="D17" s="186">
        <v>3155338.0855129999</v>
      </c>
      <c r="E17" s="186">
        <v>60705.511200000001</v>
      </c>
      <c r="F17" s="186">
        <v>60702.653750999998</v>
      </c>
      <c r="G17" s="186">
        <v>3154993.29012</v>
      </c>
      <c r="H17" s="186">
        <v>-72534.752865000002</v>
      </c>
      <c r="I17" s="224"/>
      <c r="J17" s="186">
        <v>0</v>
      </c>
    </row>
    <row r="18" spans="3:10" x14ac:dyDescent="0.35">
      <c r="C18" s="181" t="s">
        <v>493</v>
      </c>
      <c r="D18" s="186">
        <v>2164015.3321000002</v>
      </c>
      <c r="E18" s="186">
        <v>234787.844962</v>
      </c>
      <c r="F18" s="186">
        <v>234786.092034</v>
      </c>
      <c r="G18" s="186">
        <v>2164015.3321000002</v>
      </c>
      <c r="H18" s="186">
        <v>-223268.451676</v>
      </c>
      <c r="I18" s="224"/>
      <c r="J18" s="186">
        <v>0</v>
      </c>
    </row>
    <row r="19" spans="3:10" x14ac:dyDescent="0.35">
      <c r="C19" s="181" t="s">
        <v>765</v>
      </c>
      <c r="D19" s="186">
        <v>1270150.1730790001</v>
      </c>
      <c r="E19" s="186">
        <v>141149.49489900001</v>
      </c>
      <c r="F19" s="186">
        <v>141149.16318599999</v>
      </c>
      <c r="G19" s="186">
        <v>1270150.1730780001</v>
      </c>
      <c r="H19" s="186">
        <v>-112415.635176</v>
      </c>
      <c r="I19" s="224"/>
      <c r="J19" s="186">
        <v>0</v>
      </c>
    </row>
    <row r="20" spans="3:10" x14ac:dyDescent="0.35">
      <c r="C20" s="181" t="s">
        <v>766</v>
      </c>
      <c r="D20" s="186">
        <v>932913.01399400004</v>
      </c>
      <c r="E20" s="186">
        <v>74817.877076000004</v>
      </c>
      <c r="F20" s="186">
        <v>74791.524340000004</v>
      </c>
      <c r="G20" s="186">
        <v>932691.62413100002</v>
      </c>
      <c r="H20" s="186">
        <v>-81528.181417999993</v>
      </c>
      <c r="I20" s="224"/>
      <c r="J20" s="186">
        <v>-2.096762</v>
      </c>
    </row>
    <row r="21" spans="3:10" x14ac:dyDescent="0.35">
      <c r="C21" s="208" t="s">
        <v>492</v>
      </c>
      <c r="D21" s="209">
        <v>5016829.2775089964</v>
      </c>
      <c r="E21" s="209">
        <v>64026.618984000059</v>
      </c>
      <c r="F21" s="209">
        <v>63307.768560000113</v>
      </c>
      <c r="G21" s="209">
        <v>4999225.0873139985</v>
      </c>
      <c r="H21" s="209">
        <v>-75711.046737999888</v>
      </c>
      <c r="I21" s="235"/>
      <c r="J21" s="209">
        <v>0</v>
      </c>
    </row>
    <row r="22" spans="3:10" x14ac:dyDescent="0.35">
      <c r="C22" s="183" t="s">
        <v>237</v>
      </c>
      <c r="D22" s="186">
        <v>7824682.4054119997</v>
      </c>
      <c r="E22" s="186">
        <v>33976.126559999997</v>
      </c>
      <c r="F22" s="186">
        <v>33976.126559999997</v>
      </c>
      <c r="G22" s="236"/>
      <c r="H22" s="236"/>
      <c r="I22" s="186">
        <v>46658.942531000001</v>
      </c>
      <c r="J22" s="236"/>
    </row>
    <row r="23" spans="3:10" x14ac:dyDescent="0.35">
      <c r="C23" s="181" t="s">
        <v>489</v>
      </c>
      <c r="D23" s="186">
        <v>3144993.9076919998</v>
      </c>
      <c r="E23" s="186">
        <v>20371.933827000001</v>
      </c>
      <c r="F23" s="186">
        <v>20371.933827000001</v>
      </c>
      <c r="G23" s="224"/>
      <c r="H23" s="224"/>
      <c r="I23" s="186">
        <v>15077.001254999999</v>
      </c>
      <c r="J23" s="224"/>
    </row>
    <row r="24" spans="3:10" x14ac:dyDescent="0.35">
      <c r="C24" s="181" t="s">
        <v>180</v>
      </c>
      <c r="D24" s="186">
        <v>688864.14035600005</v>
      </c>
      <c r="E24" s="186">
        <v>200.08745099999999</v>
      </c>
      <c r="F24" s="186">
        <v>200.08745099999999</v>
      </c>
      <c r="G24" s="224"/>
      <c r="H24" s="224"/>
      <c r="I24" s="186">
        <v>6733.9594470000002</v>
      </c>
      <c r="J24" s="224"/>
    </row>
    <row r="25" spans="3:10" x14ac:dyDescent="0.35">
      <c r="C25" s="181" t="s">
        <v>491</v>
      </c>
      <c r="D25" s="186">
        <v>1148903.1767269999</v>
      </c>
      <c r="E25" s="186">
        <v>3852.6338099999998</v>
      </c>
      <c r="F25" s="186">
        <v>3852.6338099999998</v>
      </c>
      <c r="G25" s="224"/>
      <c r="H25" s="224"/>
      <c r="I25" s="186">
        <v>4105.8602959999998</v>
      </c>
      <c r="J25" s="224"/>
    </row>
    <row r="26" spans="3:10" x14ac:dyDescent="0.35">
      <c r="C26" s="181" t="s">
        <v>490</v>
      </c>
      <c r="D26" s="186">
        <v>711809.76571900002</v>
      </c>
      <c r="E26" s="186">
        <v>1462.923438</v>
      </c>
      <c r="F26" s="186">
        <v>1462.923438</v>
      </c>
      <c r="G26" s="224"/>
      <c r="H26" s="224"/>
      <c r="I26" s="186">
        <v>3492.4860309999999</v>
      </c>
      <c r="J26" s="224"/>
    </row>
    <row r="27" spans="3:10" x14ac:dyDescent="0.35">
      <c r="C27" s="181" t="s">
        <v>764</v>
      </c>
      <c r="D27" s="186">
        <v>756766.64353500004</v>
      </c>
      <c r="E27" s="186">
        <v>512.26390200000003</v>
      </c>
      <c r="F27" s="186">
        <v>512.26390200000003</v>
      </c>
      <c r="G27" s="224"/>
      <c r="H27" s="224"/>
      <c r="I27" s="186">
        <v>6154.039366</v>
      </c>
      <c r="J27" s="224"/>
    </row>
    <row r="28" spans="3:10" x14ac:dyDescent="0.35">
      <c r="C28" s="181" t="s">
        <v>493</v>
      </c>
      <c r="D28" s="186">
        <v>158930.03131600001</v>
      </c>
      <c r="E28" s="186">
        <v>1002.410272</v>
      </c>
      <c r="F28" s="186">
        <v>1002.410272</v>
      </c>
      <c r="G28" s="224"/>
      <c r="H28" s="224"/>
      <c r="I28" s="186">
        <v>4863.9060890000001</v>
      </c>
      <c r="J28" s="224"/>
    </row>
    <row r="29" spans="3:10" x14ac:dyDescent="0.35">
      <c r="C29" s="181" t="s">
        <v>765</v>
      </c>
      <c r="D29" s="186">
        <v>28794.136919</v>
      </c>
      <c r="E29" s="186">
        <v>894.85418300000003</v>
      </c>
      <c r="F29" s="186">
        <v>894.85418300000003</v>
      </c>
      <c r="G29" s="224"/>
      <c r="H29" s="224"/>
      <c r="I29" s="186">
        <v>352.10224199999999</v>
      </c>
      <c r="J29" s="224"/>
    </row>
    <row r="30" spans="3:10" x14ac:dyDescent="0.35">
      <c r="C30" s="181" t="s">
        <v>766</v>
      </c>
      <c r="D30" s="186">
        <v>237667.426481</v>
      </c>
      <c r="E30" s="186">
        <v>5518.042958</v>
      </c>
      <c r="F30" s="186">
        <v>5518.042958</v>
      </c>
      <c r="G30" s="224"/>
      <c r="H30" s="224"/>
      <c r="I30" s="186">
        <v>2363.7898110000001</v>
      </c>
      <c r="J30" s="224"/>
    </row>
    <row r="31" spans="3:10" x14ac:dyDescent="0.35">
      <c r="C31" s="181" t="s">
        <v>492</v>
      </c>
      <c r="D31" s="186">
        <v>947953.17666699924</v>
      </c>
      <c r="E31" s="186">
        <v>160.97671899999841</v>
      </c>
      <c r="F31" s="186">
        <v>160.97671899999841</v>
      </c>
      <c r="G31" s="224"/>
      <c r="H31" s="224"/>
      <c r="I31" s="186">
        <v>3515.7979940000005</v>
      </c>
      <c r="J31" s="224"/>
    </row>
    <row r="32" spans="3:10" ht="15" thickBot="1" x14ac:dyDescent="0.4">
      <c r="C32" s="178" t="s">
        <v>15</v>
      </c>
      <c r="D32" s="187">
        <v>47870810.366431996</v>
      </c>
      <c r="E32" s="187">
        <v>1138794.5641320001</v>
      </c>
      <c r="F32" s="187">
        <v>1133596.121917</v>
      </c>
      <c r="G32" s="187">
        <v>38487359.922934003</v>
      </c>
      <c r="H32" s="187">
        <v>-1098329.6351709999</v>
      </c>
      <c r="I32" s="187">
        <v>46658.942531000001</v>
      </c>
      <c r="J32" s="187">
        <v>-9580.5891059999994</v>
      </c>
    </row>
  </sheetData>
  <sheetProtection algorithmName="SHA-512" hashValue="IwjfyxSUXBpUBbTOx2XdaO01payWqR4aNGvk6/c7POB2HDrAnYycHS+pUUxd2TurEXdO5suY19CCmhsHcfIVsw==" saltValue="lkB4LGSuVEiLJgPVaZ6JnQ=="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DAB7A7E6-DFE1-4954-A01C-5ECE0BFD29CA}"/>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zoomScale="85" zoomScaleNormal="85" workbookViewId="0"/>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x14ac:dyDescent="0.35"/>
    <row r="2" spans="2:9" x14ac:dyDescent="0.35">
      <c r="B2" s="176" t="s">
        <v>0</v>
      </c>
      <c r="C2" s="111"/>
    </row>
    <row r="3" spans="2:9" x14ac:dyDescent="0.35">
      <c r="B3" s="1"/>
      <c r="C3" s="1"/>
    </row>
    <row r="4" spans="2:9" ht="15.5" x14ac:dyDescent="0.35">
      <c r="B4" s="19" t="s">
        <v>494</v>
      </c>
      <c r="C4" s="2"/>
    </row>
    <row r="5" spans="2:9" ht="2.15" customHeight="1" x14ac:dyDescent="0.35">
      <c r="B5" s="1"/>
      <c r="C5" s="1"/>
    </row>
    <row r="6" spans="2:9" ht="2.15" customHeight="1" x14ac:dyDescent="0.35">
      <c r="B6" s="589"/>
      <c r="C6" s="589"/>
    </row>
    <row r="7" spans="2:9" ht="2.15" customHeight="1" x14ac:dyDescent="0.35">
      <c r="B7" s="3"/>
      <c r="C7" s="4"/>
    </row>
    <row r="8" spans="2:9" ht="15" thickBot="1" x14ac:dyDescent="0.4">
      <c r="B8" s="30"/>
      <c r="C8" s="597">
        <f>+Tartalom!B3</f>
        <v>45473</v>
      </c>
      <c r="D8" s="597"/>
      <c r="E8" s="597"/>
      <c r="F8" s="597"/>
      <c r="G8" s="597"/>
      <c r="H8" s="597"/>
      <c r="I8" s="597"/>
    </row>
    <row r="9" spans="2:9" ht="15" thickBot="1" x14ac:dyDescent="0.4">
      <c r="C9" s="633" t="s">
        <v>2</v>
      </c>
      <c r="D9" s="630" t="s">
        <v>482</v>
      </c>
      <c r="E9" s="630"/>
      <c r="F9" s="630"/>
      <c r="G9" s="630"/>
      <c r="H9" s="626" t="s">
        <v>483</v>
      </c>
      <c r="I9" s="626" t="s">
        <v>485</v>
      </c>
    </row>
    <row r="10" spans="2:9" ht="15.75" customHeight="1" thickBot="1" x14ac:dyDescent="0.4">
      <c r="C10" s="634"/>
      <c r="D10" s="206"/>
      <c r="E10" s="647" t="s">
        <v>486</v>
      </c>
      <c r="F10" s="647"/>
      <c r="G10" s="627" t="s">
        <v>487</v>
      </c>
      <c r="H10" s="627"/>
      <c r="I10" s="627"/>
    </row>
    <row r="11" spans="2:9" ht="43.5" customHeight="1" thickBot="1" x14ac:dyDescent="0.4">
      <c r="C11" s="635"/>
      <c r="D11" s="184"/>
      <c r="E11" s="184"/>
      <c r="F11" s="188" t="s">
        <v>478</v>
      </c>
      <c r="G11" s="628"/>
      <c r="H11" s="628"/>
      <c r="I11" s="628"/>
    </row>
    <row r="12" spans="2:9" x14ac:dyDescent="0.35">
      <c r="C12" s="179" t="s">
        <v>495</v>
      </c>
      <c r="D12" s="185">
        <v>531415.56667199999</v>
      </c>
      <c r="E12" s="185">
        <v>52428.403503000001</v>
      </c>
      <c r="F12" s="185">
        <v>52313.984197423182</v>
      </c>
      <c r="G12" s="185">
        <v>531415.56667199999</v>
      </c>
      <c r="H12" s="185">
        <v>-36868.023027000003</v>
      </c>
      <c r="I12" s="185">
        <v>0</v>
      </c>
    </row>
    <row r="13" spans="2:9" x14ac:dyDescent="0.35">
      <c r="C13" s="181" t="s">
        <v>496</v>
      </c>
      <c r="D13" s="186">
        <v>65636.781682999994</v>
      </c>
      <c r="E13" s="186">
        <v>1312.890339</v>
      </c>
      <c r="F13" s="186">
        <v>1310.0250981982597</v>
      </c>
      <c r="G13" s="186">
        <v>65636.781682999994</v>
      </c>
      <c r="H13" s="186">
        <v>-3520.3817130000002</v>
      </c>
      <c r="I13" s="186">
        <v>0</v>
      </c>
    </row>
    <row r="14" spans="2:9" x14ac:dyDescent="0.35">
      <c r="C14" s="181" t="s">
        <v>497</v>
      </c>
      <c r="D14" s="186">
        <v>1858403.8276209999</v>
      </c>
      <c r="E14" s="186">
        <v>149925.252217</v>
      </c>
      <c r="F14" s="186">
        <v>149598.05661116552</v>
      </c>
      <c r="G14" s="186">
        <v>1858399.1810880001</v>
      </c>
      <c r="H14" s="186">
        <v>-104991.232945</v>
      </c>
      <c r="I14" s="186">
        <v>0</v>
      </c>
    </row>
    <row r="15" spans="2:9" x14ac:dyDescent="0.35">
      <c r="C15" s="181" t="s">
        <v>498</v>
      </c>
      <c r="D15" s="186">
        <v>765891.09201999998</v>
      </c>
      <c r="E15" s="186">
        <v>1180.057587</v>
      </c>
      <c r="F15" s="186">
        <v>1177.4822392757942</v>
      </c>
      <c r="G15" s="186">
        <v>765841.94781299995</v>
      </c>
      <c r="H15" s="186">
        <v>-14499.623900000001</v>
      </c>
      <c r="I15" s="186">
        <v>0</v>
      </c>
    </row>
    <row r="16" spans="2:9" x14ac:dyDescent="0.35">
      <c r="C16" s="181" t="s">
        <v>499</v>
      </c>
      <c r="D16" s="186">
        <v>66132.824869999997</v>
      </c>
      <c r="E16" s="186">
        <v>408.083955</v>
      </c>
      <c r="F16" s="186">
        <v>407.19335601875366</v>
      </c>
      <c r="G16" s="186">
        <v>66132.824869999997</v>
      </c>
      <c r="H16" s="186">
        <v>-3692.7177320000001</v>
      </c>
      <c r="I16" s="186">
        <v>0</v>
      </c>
    </row>
    <row r="17" spans="3:9" x14ac:dyDescent="0.35">
      <c r="C17" s="181" t="s">
        <v>500</v>
      </c>
      <c r="D17" s="186">
        <v>682525.10150800005</v>
      </c>
      <c r="E17" s="186">
        <v>39681.917240000002</v>
      </c>
      <c r="F17" s="186">
        <v>39595.315758528261</v>
      </c>
      <c r="G17" s="186">
        <v>682525.10150800005</v>
      </c>
      <c r="H17" s="186">
        <v>-31996.681105</v>
      </c>
      <c r="I17" s="186">
        <v>0</v>
      </c>
    </row>
    <row r="18" spans="3:9" x14ac:dyDescent="0.35">
      <c r="C18" s="181" t="s">
        <v>501</v>
      </c>
      <c r="D18" s="186">
        <v>1936175.957156</v>
      </c>
      <c r="E18" s="186">
        <v>81537.706598000004</v>
      </c>
      <c r="F18" s="186">
        <v>81359.759394882596</v>
      </c>
      <c r="G18" s="186">
        <v>1936163.812047</v>
      </c>
      <c r="H18" s="186">
        <v>-78514.579893000002</v>
      </c>
      <c r="I18" s="186">
        <v>0</v>
      </c>
    </row>
    <row r="19" spans="3:9" x14ac:dyDescent="0.35">
      <c r="C19" s="181" t="s">
        <v>502</v>
      </c>
      <c r="D19" s="186">
        <v>548621.16263200005</v>
      </c>
      <c r="E19" s="186">
        <v>24892.729880999999</v>
      </c>
      <c r="F19" s="186">
        <v>24838.404197275293</v>
      </c>
      <c r="G19" s="186">
        <v>548621.16263200005</v>
      </c>
      <c r="H19" s="186">
        <v>-20350.511454</v>
      </c>
      <c r="I19" s="186">
        <v>0</v>
      </c>
    </row>
    <row r="20" spans="3:9" x14ac:dyDescent="0.35">
      <c r="C20" s="181" t="s">
        <v>503</v>
      </c>
      <c r="D20" s="186">
        <v>399179.39918499999</v>
      </c>
      <c r="E20" s="186">
        <v>6187.6610959999998</v>
      </c>
      <c r="F20" s="186">
        <v>6174.1571966163674</v>
      </c>
      <c r="G20" s="186">
        <v>399144.91303499998</v>
      </c>
      <c r="H20" s="186">
        <v>-11917.599802000001</v>
      </c>
      <c r="I20" s="186">
        <v>0</v>
      </c>
    </row>
    <row r="21" spans="3:9" x14ac:dyDescent="0.35">
      <c r="C21" s="181" t="s">
        <v>504</v>
      </c>
      <c r="D21" s="186">
        <v>251083.30099700001</v>
      </c>
      <c r="E21" s="186">
        <v>3530.144804</v>
      </c>
      <c r="F21" s="186">
        <v>3522.4406457561545</v>
      </c>
      <c r="G21" s="186">
        <v>251083.30099700001</v>
      </c>
      <c r="H21" s="186">
        <v>-4314.6047170000002</v>
      </c>
      <c r="I21" s="186">
        <v>0</v>
      </c>
    </row>
    <row r="22" spans="3:9" x14ac:dyDescent="0.35">
      <c r="C22" s="181" t="s">
        <v>505</v>
      </c>
      <c r="D22" s="186">
        <v>100954.954533</v>
      </c>
      <c r="E22" s="186">
        <v>2425.2169330000002</v>
      </c>
      <c r="F22" s="186">
        <v>2419.9241600218729</v>
      </c>
      <c r="G22" s="186">
        <v>100243.794947</v>
      </c>
      <c r="H22" s="186">
        <v>-984.28803200000004</v>
      </c>
      <c r="I22" s="186">
        <v>0</v>
      </c>
    </row>
    <row r="23" spans="3:9" x14ac:dyDescent="0.35">
      <c r="C23" s="181" t="s">
        <v>42</v>
      </c>
      <c r="D23" s="186">
        <v>1022812.923054</v>
      </c>
      <c r="E23" s="186">
        <v>32157.647626000002</v>
      </c>
      <c r="F23" s="186">
        <v>32087.467047067428</v>
      </c>
      <c r="G23" s="186">
        <v>1022801.694349</v>
      </c>
      <c r="H23" s="186">
        <v>-39089.424269000003</v>
      </c>
      <c r="I23" s="186">
        <v>0</v>
      </c>
    </row>
    <row r="24" spans="3:9" x14ac:dyDescent="0.35">
      <c r="C24" s="181" t="s">
        <v>506</v>
      </c>
      <c r="D24" s="186">
        <v>448814.30478100001</v>
      </c>
      <c r="E24" s="186">
        <v>5604.9697820000001</v>
      </c>
      <c r="F24" s="186">
        <v>5592.7375432250992</v>
      </c>
      <c r="G24" s="186">
        <v>448443.85165600001</v>
      </c>
      <c r="H24" s="186">
        <v>-7637.4997910000002</v>
      </c>
      <c r="I24" s="186">
        <v>-370.453125</v>
      </c>
    </row>
    <row r="25" spans="3:9" x14ac:dyDescent="0.35">
      <c r="C25" s="181" t="s">
        <v>507</v>
      </c>
      <c r="D25" s="186">
        <v>344183.978627</v>
      </c>
      <c r="E25" s="186">
        <v>7338.1444330000004</v>
      </c>
      <c r="F25" s="186">
        <v>7322.1297284859047</v>
      </c>
      <c r="G25" s="186">
        <v>344183.978627</v>
      </c>
      <c r="H25" s="186">
        <v>-8774.2561320000004</v>
      </c>
      <c r="I25" s="186">
        <v>0</v>
      </c>
    </row>
    <row r="26" spans="3:9" x14ac:dyDescent="0.35">
      <c r="C26" s="181" t="s">
        <v>508</v>
      </c>
      <c r="D26" s="186">
        <v>5774.2252470000003</v>
      </c>
      <c r="E26" s="186">
        <v>322.71494799999999</v>
      </c>
      <c r="F26" s="186">
        <v>322.01065761955175</v>
      </c>
      <c r="G26" s="186">
        <v>5774.2252470000003</v>
      </c>
      <c r="H26" s="186">
        <v>-517.096813</v>
      </c>
      <c r="I26" s="186">
        <v>0</v>
      </c>
    </row>
    <row r="27" spans="3:9" x14ac:dyDescent="0.35">
      <c r="C27" s="181" t="s">
        <v>509</v>
      </c>
      <c r="D27" s="186">
        <v>11235.788933</v>
      </c>
      <c r="E27" s="186">
        <v>151.81941699999999</v>
      </c>
      <c r="F27" s="186">
        <v>151.48808758492018</v>
      </c>
      <c r="G27" s="186">
        <v>11235.788933</v>
      </c>
      <c r="H27" s="186">
        <v>-213.34409600000001</v>
      </c>
      <c r="I27" s="186">
        <v>0</v>
      </c>
    </row>
    <row r="28" spans="3:9" x14ac:dyDescent="0.35">
      <c r="C28" s="181" t="s">
        <v>510</v>
      </c>
      <c r="D28" s="186">
        <v>75761.225892000002</v>
      </c>
      <c r="E28" s="186">
        <v>1060.1552039999999</v>
      </c>
      <c r="F28" s="186">
        <v>1057.8415302250892</v>
      </c>
      <c r="G28" s="186">
        <v>75761.225892000002</v>
      </c>
      <c r="H28" s="186">
        <v>-1639.9634100000001</v>
      </c>
      <c r="I28" s="186">
        <v>0</v>
      </c>
    </row>
    <row r="29" spans="3:9" x14ac:dyDescent="0.35">
      <c r="C29" s="181" t="s">
        <v>511</v>
      </c>
      <c r="D29" s="186">
        <v>36323.481262000001</v>
      </c>
      <c r="E29" s="186">
        <v>374.21708000000001</v>
      </c>
      <c r="F29" s="186">
        <v>373.40039180109011</v>
      </c>
      <c r="G29" s="186">
        <v>36323.481262000001</v>
      </c>
      <c r="H29" s="186">
        <v>-568.62123599999995</v>
      </c>
      <c r="I29" s="186">
        <v>0</v>
      </c>
    </row>
    <row r="30" spans="3:9" x14ac:dyDescent="0.35">
      <c r="C30" s="181" t="s">
        <v>512</v>
      </c>
      <c r="D30" s="186">
        <v>154738.403448</v>
      </c>
      <c r="E30" s="186">
        <v>33209.477771999998</v>
      </c>
      <c r="F30" s="186">
        <v>33137.001687828873</v>
      </c>
      <c r="G30" s="186">
        <v>154738.40327000001</v>
      </c>
      <c r="H30" s="186">
        <v>-32505.768421000001</v>
      </c>
      <c r="I30" s="186">
        <v>0</v>
      </c>
    </row>
    <row r="31" spans="3:9" ht="15" thickBot="1" x14ac:dyDescent="0.4">
      <c r="C31" s="178" t="s">
        <v>15</v>
      </c>
      <c r="D31" s="187">
        <v>9305664.300121</v>
      </c>
      <c r="E31" s="187">
        <v>443729.21041499998</v>
      </c>
      <c r="F31" s="187">
        <v>442760.81952899997</v>
      </c>
      <c r="G31" s="187">
        <v>9304471.0365280006</v>
      </c>
      <c r="H31" s="187">
        <v>-402596.21848799998</v>
      </c>
      <c r="I31" s="187">
        <v>-370.453125</v>
      </c>
    </row>
    <row r="32" spans="3:9" x14ac:dyDescent="0.35">
      <c r="C32" s="211"/>
    </row>
  </sheetData>
  <sheetProtection algorithmName="SHA-512" hashValue="KR9sxR56+8OWsmBGXd7icYEOD7QRnJZxnP6unTW7FUq3YLa1ti0Kd73h4ppMXC+PMpjil0nJ03rZpht8hqOhFA==" saltValue="UqGNSUArGXB5ZU44+aHezw=="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52EF2A62-D33B-4AAF-8F28-6A5EBE32A2A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176" t="s">
        <v>0</v>
      </c>
      <c r="C2" s="111"/>
    </row>
    <row r="3" spans="2:5" x14ac:dyDescent="0.35">
      <c r="B3" s="1"/>
      <c r="C3" s="1"/>
    </row>
    <row r="4" spans="2:5" ht="15.5" x14ac:dyDescent="0.35">
      <c r="B4" s="19" t="s">
        <v>513</v>
      </c>
      <c r="C4" s="2"/>
    </row>
    <row r="5" spans="2:5" ht="2.15" customHeight="1" x14ac:dyDescent="0.35">
      <c r="B5" s="1"/>
      <c r="C5" s="1"/>
    </row>
    <row r="6" spans="2:5" ht="2.15" customHeight="1" x14ac:dyDescent="0.35">
      <c r="B6" s="589"/>
      <c r="C6" s="589"/>
    </row>
    <row r="7" spans="2:5" ht="2.15" customHeight="1" x14ac:dyDescent="0.35">
      <c r="B7" s="3"/>
      <c r="C7" s="4"/>
    </row>
    <row r="8" spans="2:5" ht="15" thickBot="1" x14ac:dyDescent="0.4">
      <c r="B8" s="30"/>
      <c r="C8" s="597">
        <f>+Tartalom!B3</f>
        <v>45473</v>
      </c>
      <c r="D8" s="597"/>
      <c r="E8" s="597"/>
    </row>
    <row r="9" spans="2:5" ht="15.75" customHeight="1" thickBot="1" x14ac:dyDescent="0.4">
      <c r="C9" s="648" t="s">
        <v>2</v>
      </c>
      <c r="D9" s="650" t="s">
        <v>514</v>
      </c>
      <c r="E9" s="650"/>
    </row>
    <row r="10" spans="2:5" ht="34.5" customHeight="1" thickBot="1" x14ac:dyDescent="0.4">
      <c r="C10" s="649"/>
      <c r="D10" s="40" t="s">
        <v>515</v>
      </c>
      <c r="E10" s="38" t="s">
        <v>516</v>
      </c>
    </row>
    <row r="11" spans="2:5" ht="15.75" customHeight="1" x14ac:dyDescent="0.35">
      <c r="C11" s="41" t="s">
        <v>517</v>
      </c>
      <c r="D11" s="220">
        <v>186.13764699999999</v>
      </c>
      <c r="E11" s="220">
        <v>0</v>
      </c>
    </row>
    <row r="12" spans="2:5" x14ac:dyDescent="0.35">
      <c r="C12" s="39" t="s">
        <v>518</v>
      </c>
      <c r="D12" s="221">
        <v>19267.115675000001</v>
      </c>
      <c r="E12" s="221">
        <v>-992.082088</v>
      </c>
    </row>
    <row r="13" spans="2:5" x14ac:dyDescent="0.35">
      <c r="C13" s="213" t="s">
        <v>519</v>
      </c>
      <c r="D13" s="222">
        <v>5641.0507340000004</v>
      </c>
      <c r="E13" s="222">
        <v>-718.64570300000003</v>
      </c>
    </row>
    <row r="14" spans="2:5" x14ac:dyDescent="0.35">
      <c r="C14" s="213" t="s">
        <v>520</v>
      </c>
      <c r="D14" s="222">
        <v>10562.753013</v>
      </c>
      <c r="E14" s="222">
        <v>-257.03278899999998</v>
      </c>
    </row>
    <row r="15" spans="2:5" x14ac:dyDescent="0.35">
      <c r="C15" s="213" t="s">
        <v>521</v>
      </c>
      <c r="D15" s="222">
        <v>2945.9771999999998</v>
      </c>
      <c r="E15" s="222">
        <v>-6.6116409999999997</v>
      </c>
    </row>
    <row r="16" spans="2:5" x14ac:dyDescent="0.35">
      <c r="C16" s="213" t="s">
        <v>522</v>
      </c>
      <c r="D16" s="221">
        <v>0</v>
      </c>
      <c r="E16" s="222">
        <v>0</v>
      </c>
    </row>
    <row r="17" spans="3:5" x14ac:dyDescent="0.35">
      <c r="C17" s="213" t="s">
        <v>523</v>
      </c>
      <c r="D17" s="221">
        <v>117.334728</v>
      </c>
      <c r="E17" s="221">
        <v>-9.7919549999999997</v>
      </c>
    </row>
    <row r="18" spans="3:5" ht="15" thickBot="1" x14ac:dyDescent="0.4">
      <c r="C18" s="214" t="s">
        <v>15</v>
      </c>
      <c r="D18" s="223">
        <v>19453.253322</v>
      </c>
      <c r="E18" s="223">
        <v>-992.082088</v>
      </c>
    </row>
    <row r="19" spans="3:5" x14ac:dyDescent="0.35">
      <c r="C19" s="211"/>
    </row>
  </sheetData>
  <sheetProtection algorithmName="SHA-512" hashValue="f261p6JEygoSbqSLk7Qcl57Y8ySx96y+HB+kVrzSmhHC+06W8HEITmN3GqaFusYgU5j3FsldLIbYiHe+NP4T9A==" saltValue="wrJLa4SGM42EmWLjJQ2EHA==" spinCount="100000" sheet="1" objects="1" scenarios="1"/>
  <mergeCells count="4">
    <mergeCell ref="C8:E8"/>
    <mergeCell ref="B6:C6"/>
    <mergeCell ref="C9:C10"/>
    <mergeCell ref="D9:E9"/>
  </mergeCells>
  <hyperlinks>
    <hyperlink ref="B2" location="Tartalom!A1" display="Back to contents page" xr:uid="{88577CCB-B4FC-477B-8347-0CDBFC8E7A13}"/>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8B526-17CA-49AF-9BCF-682B92400D22}">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85" zoomScaleNormal="85" workbookViewId="0"/>
  </sheetViews>
  <sheetFormatPr defaultRowHeight="14.5" x14ac:dyDescent="0.3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x14ac:dyDescent="0.35"/>
    <row r="2" spans="2:10" x14ac:dyDescent="0.35">
      <c r="B2" s="176" t="s">
        <v>0</v>
      </c>
      <c r="C2" s="111"/>
    </row>
    <row r="3" spans="2:10" x14ac:dyDescent="0.35">
      <c r="B3" s="1"/>
      <c r="C3" s="1"/>
    </row>
    <row r="4" spans="2:10" ht="15.5" x14ac:dyDescent="0.35">
      <c r="B4" s="19" t="s">
        <v>527</v>
      </c>
      <c r="C4" s="2"/>
    </row>
    <row r="5" spans="2:10" ht="2.15" customHeight="1" x14ac:dyDescent="0.35">
      <c r="B5" s="1"/>
      <c r="C5" s="1"/>
    </row>
    <row r="6" spans="2:10" ht="2.15" customHeight="1" x14ac:dyDescent="0.35">
      <c r="B6" s="589"/>
      <c r="C6" s="589"/>
      <c r="D6" s="589"/>
      <c r="E6" s="589"/>
      <c r="F6" s="589"/>
      <c r="G6" s="589"/>
      <c r="H6" s="589"/>
      <c r="I6" s="589"/>
    </row>
    <row r="7" spans="2:10" ht="2.15" customHeight="1" x14ac:dyDescent="0.35">
      <c r="B7" s="3"/>
      <c r="C7" s="4"/>
    </row>
    <row r="8" spans="2:10" ht="15" thickBot="1" x14ac:dyDescent="0.4">
      <c r="B8" s="30"/>
      <c r="C8" s="597">
        <f>+Tartalom!B3</f>
        <v>45473</v>
      </c>
      <c r="D8" s="597"/>
      <c r="E8" s="597"/>
      <c r="F8" s="597"/>
      <c r="G8" s="597"/>
      <c r="H8" s="597"/>
      <c r="I8" s="597"/>
      <c r="J8" s="597"/>
    </row>
    <row r="9" spans="2:10" ht="49.5" customHeight="1" x14ac:dyDescent="0.35">
      <c r="B9" s="227"/>
      <c r="C9" s="225" t="s">
        <v>17</v>
      </c>
      <c r="D9" s="651" t="s">
        <v>531</v>
      </c>
      <c r="E9" s="651" t="s">
        <v>532</v>
      </c>
      <c r="F9" s="653" t="s">
        <v>533</v>
      </c>
      <c r="G9" s="653" t="s">
        <v>534</v>
      </c>
      <c r="H9" s="651" t="s">
        <v>535</v>
      </c>
      <c r="I9" s="648" t="s">
        <v>16</v>
      </c>
      <c r="J9" s="651" t="s">
        <v>536</v>
      </c>
    </row>
    <row r="10" spans="2:10" ht="45" customHeight="1" thickBot="1" x14ac:dyDescent="0.4">
      <c r="B10" s="45"/>
      <c r="C10" s="226" t="s">
        <v>2</v>
      </c>
      <c r="D10" s="652"/>
      <c r="E10" s="652"/>
      <c r="F10" s="654"/>
      <c r="G10" s="654"/>
      <c r="H10" s="652"/>
      <c r="I10" s="649"/>
      <c r="J10" s="652"/>
    </row>
    <row r="11" spans="2:10" x14ac:dyDescent="0.35">
      <c r="B11" s="125" t="s">
        <v>269</v>
      </c>
      <c r="C11" s="39" t="s">
        <v>537</v>
      </c>
      <c r="D11" s="228">
        <v>0</v>
      </c>
      <c r="E11" s="228">
        <v>0</v>
      </c>
      <c r="F11" s="229"/>
      <c r="G11" s="231">
        <v>1.4</v>
      </c>
      <c r="H11" s="221">
        <v>0</v>
      </c>
      <c r="I11" s="221">
        <v>0</v>
      </c>
      <c r="J11" s="221">
        <v>0</v>
      </c>
    </row>
    <row r="12" spans="2:10" x14ac:dyDescent="0.35">
      <c r="B12" s="77" t="s">
        <v>270</v>
      </c>
      <c r="C12" s="39" t="s">
        <v>538</v>
      </c>
      <c r="D12" s="228">
        <v>0</v>
      </c>
      <c r="E12" s="228">
        <v>0</v>
      </c>
      <c r="F12" s="229"/>
      <c r="G12" s="231">
        <v>1.4</v>
      </c>
      <c r="H12" s="221">
        <v>0</v>
      </c>
      <c r="I12" s="221">
        <v>0</v>
      </c>
      <c r="J12" s="221">
        <v>0</v>
      </c>
    </row>
    <row r="13" spans="2:10" x14ac:dyDescent="0.35">
      <c r="B13" s="109">
        <v>1</v>
      </c>
      <c r="C13" s="39" t="s">
        <v>539</v>
      </c>
      <c r="D13" s="228">
        <v>71285.918013000002</v>
      </c>
      <c r="E13" s="228">
        <v>144082.66566699999</v>
      </c>
      <c r="F13" s="229"/>
      <c r="G13" s="231">
        <v>1.4</v>
      </c>
      <c r="H13" s="221">
        <v>0</v>
      </c>
      <c r="I13" s="221">
        <v>378072.36882500001</v>
      </c>
      <c r="J13" s="221">
        <v>219475.58710400001</v>
      </c>
    </row>
    <row r="14" spans="2:10" ht="26.25" customHeight="1" x14ac:dyDescent="0.35">
      <c r="B14" s="109">
        <v>2</v>
      </c>
      <c r="C14" s="217" t="s">
        <v>540</v>
      </c>
      <c r="D14" s="232"/>
      <c r="E14" s="229"/>
      <c r="F14" s="221">
        <v>0</v>
      </c>
      <c r="G14" s="221">
        <v>1.4</v>
      </c>
      <c r="H14" s="221">
        <v>0</v>
      </c>
      <c r="I14" s="221">
        <v>0</v>
      </c>
      <c r="J14" s="221">
        <v>0</v>
      </c>
    </row>
    <row r="15" spans="2:10" x14ac:dyDescent="0.35">
      <c r="B15" s="109" t="s">
        <v>544</v>
      </c>
      <c r="C15" s="218" t="s">
        <v>541</v>
      </c>
      <c r="D15" s="232"/>
      <c r="E15" s="229"/>
      <c r="F15" s="221">
        <v>0</v>
      </c>
      <c r="G15" s="229"/>
      <c r="H15" s="221">
        <v>0</v>
      </c>
      <c r="I15" s="221">
        <v>0</v>
      </c>
      <c r="J15" s="221">
        <v>0</v>
      </c>
    </row>
    <row r="16" spans="2:10" x14ac:dyDescent="0.35">
      <c r="B16" s="109" t="s">
        <v>545</v>
      </c>
      <c r="C16" s="218" t="s">
        <v>542</v>
      </c>
      <c r="D16" s="229"/>
      <c r="E16" s="229"/>
      <c r="F16" s="221">
        <v>0</v>
      </c>
      <c r="G16" s="229"/>
      <c r="H16" s="221">
        <v>0</v>
      </c>
      <c r="I16" s="221">
        <v>0</v>
      </c>
      <c r="J16" s="221">
        <v>0</v>
      </c>
    </row>
    <row r="17" spans="2:10" x14ac:dyDescent="0.35">
      <c r="B17" s="109" t="s">
        <v>546</v>
      </c>
      <c r="C17" s="218" t="s">
        <v>543</v>
      </c>
      <c r="D17" s="229"/>
      <c r="E17" s="229"/>
      <c r="F17" s="221">
        <v>0</v>
      </c>
      <c r="G17" s="229"/>
      <c r="H17" s="221">
        <v>0</v>
      </c>
      <c r="I17" s="221">
        <v>0</v>
      </c>
      <c r="J17" s="221">
        <v>0</v>
      </c>
    </row>
    <row r="18" spans="2:10" ht="25.5" customHeight="1" x14ac:dyDescent="0.35">
      <c r="B18" s="109">
        <v>3</v>
      </c>
      <c r="C18" s="217" t="s">
        <v>528</v>
      </c>
      <c r="D18" s="229"/>
      <c r="E18" s="229"/>
      <c r="F18" s="229"/>
      <c r="G18" s="229"/>
      <c r="H18" s="221">
        <v>0</v>
      </c>
      <c r="I18" s="221">
        <v>0</v>
      </c>
      <c r="J18" s="221">
        <v>0</v>
      </c>
    </row>
    <row r="19" spans="2:10" ht="22.5" customHeight="1" x14ac:dyDescent="0.35">
      <c r="B19" s="109">
        <v>4</v>
      </c>
      <c r="C19" s="217" t="s">
        <v>529</v>
      </c>
      <c r="D19" s="229"/>
      <c r="E19" s="229"/>
      <c r="F19" s="229"/>
      <c r="G19" s="229"/>
      <c r="H19" s="221">
        <v>1080524.1415039999</v>
      </c>
      <c r="I19" s="221">
        <v>328409.79995569802</v>
      </c>
      <c r="J19" s="221">
        <v>61055.356251999998</v>
      </c>
    </row>
    <row r="20" spans="2:10" x14ac:dyDescent="0.35">
      <c r="B20" s="109">
        <v>5</v>
      </c>
      <c r="C20" s="217" t="s">
        <v>530</v>
      </c>
      <c r="D20" s="229"/>
      <c r="E20" s="229"/>
      <c r="F20" s="229"/>
      <c r="G20" s="229"/>
      <c r="H20" s="221">
        <v>0</v>
      </c>
      <c r="I20" s="221">
        <v>0</v>
      </c>
      <c r="J20" s="221">
        <v>0</v>
      </c>
    </row>
    <row r="21" spans="2:10" ht="15" thickBot="1" x14ac:dyDescent="0.4">
      <c r="B21" s="122">
        <v>6</v>
      </c>
      <c r="C21" s="214" t="s">
        <v>15</v>
      </c>
      <c r="D21" s="233"/>
      <c r="E21" s="233"/>
      <c r="F21" s="233"/>
      <c r="G21" s="233"/>
      <c r="H21" s="230">
        <v>1080524.1415039999</v>
      </c>
      <c r="I21" s="230">
        <v>706482.16878069798</v>
      </c>
      <c r="J21" s="230">
        <v>280530.943356</v>
      </c>
    </row>
  </sheetData>
  <sheetProtection algorithmName="SHA-512" hashValue="jSR9hoKs7r4QAnD6Tdmld5OUhApp+WeB48nKfXdscQiR+z7tsFNta8OqSjpl7EdNgYOTcIh3iOfku3HN94KDFw==" saltValue="sz9qZ5sc3CHZuvK1wb0ciA=="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BA579F4A-A89C-4AB9-AEAA-2347D8505535}"/>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x14ac:dyDescent="0.35"/>
  <cols>
    <col min="1" max="1" width="4.453125" customWidth="1"/>
    <col min="2" max="2" width="5" customWidth="1"/>
    <col min="3" max="3" width="60.26953125" customWidth="1"/>
    <col min="4" max="5" width="18.1796875" customWidth="1"/>
  </cols>
  <sheetData>
    <row r="1" spans="2:5" ht="12.75" customHeight="1" x14ac:dyDescent="0.35"/>
    <row r="2" spans="2:5" x14ac:dyDescent="0.35">
      <c r="B2" s="176" t="s">
        <v>0</v>
      </c>
      <c r="C2" s="111"/>
    </row>
    <row r="3" spans="2:5" x14ac:dyDescent="0.35">
      <c r="B3" s="1"/>
      <c r="C3" s="1"/>
    </row>
    <row r="4" spans="2:5" ht="15.5" x14ac:dyDescent="0.35">
      <c r="B4" s="19" t="s">
        <v>547</v>
      </c>
      <c r="C4" s="2"/>
    </row>
    <row r="5" spans="2:5" ht="2.15" customHeight="1" x14ac:dyDescent="0.35">
      <c r="B5" s="1"/>
      <c r="C5" s="1"/>
    </row>
    <row r="6" spans="2:5" ht="2.15" customHeight="1" x14ac:dyDescent="0.35">
      <c r="B6" s="589"/>
      <c r="C6" s="589"/>
      <c r="D6" s="589"/>
      <c r="E6" s="589"/>
    </row>
    <row r="7" spans="2:5" ht="2.15" customHeight="1" x14ac:dyDescent="0.35">
      <c r="B7" s="3"/>
      <c r="C7" s="4"/>
    </row>
    <row r="8" spans="2:5" ht="15" thickBot="1" x14ac:dyDescent="0.4">
      <c r="B8" s="30"/>
      <c r="C8" s="597">
        <f>+Tartalom!B3</f>
        <v>45473</v>
      </c>
      <c r="D8" s="597"/>
      <c r="E8" s="597"/>
    </row>
    <row r="9" spans="2:5" ht="49.5" customHeight="1" x14ac:dyDescent="0.35">
      <c r="B9" s="227"/>
      <c r="C9" s="216" t="s">
        <v>17</v>
      </c>
      <c r="D9" s="651" t="s">
        <v>16</v>
      </c>
      <c r="E9" s="651" t="s">
        <v>536</v>
      </c>
    </row>
    <row r="10" spans="2:5" ht="45" customHeight="1" thickBot="1" x14ac:dyDescent="0.4">
      <c r="B10" s="45"/>
      <c r="C10" s="237" t="s">
        <v>2</v>
      </c>
      <c r="D10" s="652"/>
      <c r="E10" s="652"/>
    </row>
    <row r="11" spans="2:5" x14ac:dyDescent="0.35">
      <c r="B11" s="121">
        <v>1</v>
      </c>
      <c r="C11" s="240" t="s">
        <v>548</v>
      </c>
      <c r="D11" s="228">
        <v>0</v>
      </c>
      <c r="E11" s="228">
        <v>0</v>
      </c>
    </row>
    <row r="12" spans="2:5" x14ac:dyDescent="0.35">
      <c r="B12" s="109">
        <v>2</v>
      </c>
      <c r="C12" s="241" t="s">
        <v>549</v>
      </c>
      <c r="D12" s="232"/>
      <c r="E12" s="228">
        <v>0</v>
      </c>
    </row>
    <row r="13" spans="2:5" x14ac:dyDescent="0.35">
      <c r="B13" s="109">
        <v>3</v>
      </c>
      <c r="C13" s="241" t="s">
        <v>550</v>
      </c>
      <c r="D13" s="232"/>
      <c r="E13" s="242">
        <v>0</v>
      </c>
    </row>
    <row r="14" spans="2:5" x14ac:dyDescent="0.35">
      <c r="B14" s="109">
        <v>4</v>
      </c>
      <c r="C14" s="243" t="s">
        <v>551</v>
      </c>
      <c r="D14" s="228">
        <v>102578.30564599999</v>
      </c>
      <c r="E14" s="238">
        <v>18710.584074999999</v>
      </c>
    </row>
    <row r="15" spans="2:5" x14ac:dyDescent="0.35">
      <c r="B15" s="109" t="s">
        <v>272</v>
      </c>
      <c r="C15" s="244" t="s">
        <v>552</v>
      </c>
      <c r="D15" s="228">
        <v>0</v>
      </c>
      <c r="E15" s="238">
        <v>0</v>
      </c>
    </row>
    <row r="16" spans="2:5" ht="22.5" customHeight="1" thickBot="1" x14ac:dyDescent="0.4">
      <c r="B16" s="122">
        <v>5</v>
      </c>
      <c r="C16" s="245" t="s">
        <v>553</v>
      </c>
      <c r="D16" s="239">
        <v>102578.30564599999</v>
      </c>
      <c r="E16" s="239">
        <v>18710.584074999999</v>
      </c>
    </row>
  </sheetData>
  <sheetProtection algorithmName="SHA-512" hashValue="Hl/DEuPwbj/PbRs7OWfUQKWc/mOqplVpRzm7ME7tPLiBEAECzb+CF6LqFzz/lOCfc3LQ7G29uzEqQAICQ/mXNg==" saltValue="mOFtwwi1KXuHBQg+Pza/OA==" spinCount="100000" sheet="1" objects="1" scenarios="1"/>
  <mergeCells count="4">
    <mergeCell ref="C8:E8"/>
    <mergeCell ref="B6:E6"/>
    <mergeCell ref="D9:D10"/>
    <mergeCell ref="E9:E10"/>
  </mergeCells>
  <hyperlinks>
    <hyperlink ref="B2" location="Tartalom!A1" display="Back to contents page" xr:uid="{A795082D-0DD4-4758-90AF-F5AC8B1D11A6}"/>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workbookViewId="0"/>
  </sheetViews>
  <sheetFormatPr defaultRowHeight="14.5" x14ac:dyDescent="0.35"/>
  <cols>
    <col min="1" max="2" width="4.453125" customWidth="1"/>
    <col min="3" max="3" width="46.81640625" customWidth="1"/>
    <col min="4" max="14" width="9.26953125" customWidth="1"/>
  </cols>
  <sheetData>
    <row r="1" spans="2:15" ht="12.75" customHeight="1" x14ac:dyDescent="0.35"/>
    <row r="2" spans="2:15" x14ac:dyDescent="0.35">
      <c r="B2" s="176" t="s">
        <v>0</v>
      </c>
      <c r="C2" s="111"/>
    </row>
    <row r="3" spans="2:15" x14ac:dyDescent="0.35">
      <c r="B3" s="1"/>
      <c r="C3" s="1"/>
    </row>
    <row r="4" spans="2:15" ht="15.5" x14ac:dyDescent="0.35">
      <c r="B4" s="19" t="s">
        <v>554</v>
      </c>
      <c r="C4" s="2"/>
    </row>
    <row r="5" spans="2:15" ht="2.15" customHeight="1" x14ac:dyDescent="0.35">
      <c r="B5" s="1"/>
      <c r="C5" s="1"/>
    </row>
    <row r="6" spans="2:15" ht="2.15" customHeight="1" x14ac:dyDescent="0.35">
      <c r="B6" s="589"/>
      <c r="C6" s="589"/>
      <c r="D6" s="589"/>
      <c r="E6" s="589"/>
      <c r="F6" s="589"/>
      <c r="G6" s="589"/>
      <c r="H6" s="589"/>
      <c r="I6" s="589"/>
      <c r="J6" s="589"/>
      <c r="K6" s="589"/>
      <c r="L6" s="589"/>
      <c r="M6" s="589"/>
      <c r="N6" s="589"/>
      <c r="O6" s="589"/>
    </row>
    <row r="7" spans="2:15" ht="2.15" customHeight="1" x14ac:dyDescent="0.35">
      <c r="B7" s="3"/>
      <c r="C7" s="4"/>
    </row>
    <row r="8" spans="2:15" ht="15" thickBot="1" x14ac:dyDescent="0.4">
      <c r="B8" s="30"/>
      <c r="C8" s="597">
        <f>+Tartalom!B3</f>
        <v>45473</v>
      </c>
      <c r="D8" s="597"/>
      <c r="E8" s="597"/>
      <c r="F8" s="597"/>
      <c r="G8" s="597"/>
      <c r="H8" s="597"/>
      <c r="I8" s="597"/>
      <c r="J8" s="597"/>
      <c r="K8" s="597"/>
      <c r="L8" s="597"/>
      <c r="M8" s="597"/>
      <c r="N8" s="597"/>
      <c r="O8" s="597"/>
    </row>
    <row r="9" spans="2:15" ht="15" thickBot="1" x14ac:dyDescent="0.4">
      <c r="C9" s="248" t="s">
        <v>2</v>
      </c>
      <c r="D9" s="650" t="s">
        <v>526</v>
      </c>
      <c r="E9" s="650"/>
      <c r="F9" s="650"/>
      <c r="G9" s="650"/>
      <c r="H9" s="650"/>
      <c r="I9" s="650"/>
      <c r="J9" s="650"/>
      <c r="K9" s="650"/>
      <c r="L9" s="650"/>
      <c r="M9" s="650"/>
      <c r="N9" s="650"/>
      <c r="O9" s="651" t="s">
        <v>15</v>
      </c>
    </row>
    <row r="10" spans="2:15" ht="15" thickBot="1" x14ac:dyDescent="0.4">
      <c r="C10" s="212" t="s">
        <v>555</v>
      </c>
      <c r="D10" s="246">
        <v>0</v>
      </c>
      <c r="E10" s="246">
        <v>0.02</v>
      </c>
      <c r="F10" s="246">
        <v>0.04</v>
      </c>
      <c r="G10" s="246">
        <v>0.1</v>
      </c>
      <c r="H10" s="246">
        <v>0.2</v>
      </c>
      <c r="I10" s="246">
        <v>0.5</v>
      </c>
      <c r="J10" s="246">
        <v>0.7</v>
      </c>
      <c r="K10" s="246">
        <v>0.75</v>
      </c>
      <c r="L10" s="246">
        <v>1</v>
      </c>
      <c r="M10" s="246">
        <v>1.5</v>
      </c>
      <c r="N10" s="215" t="s">
        <v>523</v>
      </c>
      <c r="O10" s="652"/>
    </row>
    <row r="11" spans="2:15" x14ac:dyDescent="0.35">
      <c r="C11" s="244" t="s">
        <v>556</v>
      </c>
      <c r="D11" s="238">
        <v>58936.049067</v>
      </c>
      <c r="E11" s="238">
        <v>0</v>
      </c>
      <c r="F11" s="238">
        <v>0</v>
      </c>
      <c r="G11" s="238">
        <v>0</v>
      </c>
      <c r="H11" s="238">
        <v>0</v>
      </c>
      <c r="I11" s="238">
        <v>0</v>
      </c>
      <c r="J11" s="238">
        <v>0</v>
      </c>
      <c r="K11" s="238">
        <v>0</v>
      </c>
      <c r="L11" s="238">
        <v>0</v>
      </c>
      <c r="M11" s="238">
        <v>0</v>
      </c>
      <c r="N11" s="238">
        <v>0</v>
      </c>
      <c r="O11" s="221">
        <v>58936.049067</v>
      </c>
    </row>
    <row r="12" spans="2:15" x14ac:dyDescent="0.35">
      <c r="C12" s="244" t="s">
        <v>557</v>
      </c>
      <c r="D12" s="221">
        <v>0</v>
      </c>
      <c r="E12" s="221">
        <v>0</v>
      </c>
      <c r="F12" s="221">
        <v>0</v>
      </c>
      <c r="G12" s="221">
        <v>0</v>
      </c>
      <c r="H12" s="221">
        <v>0</v>
      </c>
      <c r="I12" s="221">
        <v>0</v>
      </c>
      <c r="J12" s="221">
        <v>0</v>
      </c>
      <c r="K12" s="221">
        <v>0</v>
      </c>
      <c r="L12" s="221">
        <v>0</v>
      </c>
      <c r="M12" s="221">
        <v>0</v>
      </c>
      <c r="N12" s="221">
        <v>0</v>
      </c>
      <c r="O12" s="221">
        <v>0</v>
      </c>
    </row>
    <row r="13" spans="2:15" x14ac:dyDescent="0.35">
      <c r="C13" s="243" t="s">
        <v>558</v>
      </c>
      <c r="D13" s="238">
        <v>0</v>
      </c>
      <c r="E13" s="238">
        <v>0</v>
      </c>
      <c r="F13" s="238">
        <v>0</v>
      </c>
      <c r="G13" s="238">
        <v>0</v>
      </c>
      <c r="H13" s="238">
        <v>0</v>
      </c>
      <c r="I13" s="238">
        <v>0</v>
      </c>
      <c r="J13" s="238">
        <v>0</v>
      </c>
      <c r="K13" s="238">
        <v>0</v>
      </c>
      <c r="L13" s="238">
        <v>0</v>
      </c>
      <c r="M13" s="238">
        <v>0</v>
      </c>
      <c r="N13" s="238">
        <v>0</v>
      </c>
      <c r="O13" s="221">
        <v>0</v>
      </c>
    </row>
    <row r="14" spans="2:15" x14ac:dyDescent="0.35">
      <c r="C14" s="240" t="s">
        <v>559</v>
      </c>
      <c r="D14" s="238">
        <v>0</v>
      </c>
      <c r="E14" s="238">
        <v>0</v>
      </c>
      <c r="F14" s="238">
        <v>0</v>
      </c>
      <c r="G14" s="238">
        <v>0</v>
      </c>
      <c r="H14" s="238">
        <v>0</v>
      </c>
      <c r="I14" s="238">
        <v>0</v>
      </c>
      <c r="J14" s="238">
        <v>0</v>
      </c>
      <c r="K14" s="238">
        <v>0</v>
      </c>
      <c r="L14" s="238">
        <v>0</v>
      </c>
      <c r="M14" s="238">
        <v>0</v>
      </c>
      <c r="N14" s="238">
        <v>0</v>
      </c>
      <c r="O14" s="221">
        <v>0</v>
      </c>
    </row>
    <row r="15" spans="2:15" x14ac:dyDescent="0.35">
      <c r="C15" s="240" t="s">
        <v>560</v>
      </c>
      <c r="D15" s="238">
        <v>0</v>
      </c>
      <c r="E15" s="238">
        <v>0</v>
      </c>
      <c r="F15" s="238">
        <v>0</v>
      </c>
      <c r="G15" s="238">
        <v>0</v>
      </c>
      <c r="H15" s="238">
        <v>0</v>
      </c>
      <c r="I15" s="238">
        <v>0</v>
      </c>
      <c r="J15" s="238">
        <v>0</v>
      </c>
      <c r="K15" s="238">
        <v>0</v>
      </c>
      <c r="L15" s="238">
        <v>0</v>
      </c>
      <c r="M15" s="238">
        <v>0</v>
      </c>
      <c r="N15" s="238">
        <v>0</v>
      </c>
      <c r="O15" s="221">
        <v>0</v>
      </c>
    </row>
    <row r="16" spans="2:15" x14ac:dyDescent="0.35">
      <c r="C16" s="240" t="s">
        <v>561</v>
      </c>
      <c r="D16" s="238">
        <v>0</v>
      </c>
      <c r="E16" s="238">
        <v>0</v>
      </c>
      <c r="F16" s="238">
        <v>0</v>
      </c>
      <c r="G16" s="238">
        <v>0</v>
      </c>
      <c r="H16" s="238">
        <v>335793.33827000001</v>
      </c>
      <c r="I16" s="238">
        <v>29164.488388000002</v>
      </c>
      <c r="J16" s="238">
        <v>0</v>
      </c>
      <c r="K16" s="238">
        <v>0</v>
      </c>
      <c r="L16" s="238">
        <v>6000.8293800000001</v>
      </c>
      <c r="M16" s="238">
        <v>0</v>
      </c>
      <c r="N16" s="238">
        <v>0</v>
      </c>
      <c r="O16" s="221">
        <v>370958.65603800002</v>
      </c>
    </row>
    <row r="17" spans="3:15" x14ac:dyDescent="0.35">
      <c r="C17" s="240" t="s">
        <v>562</v>
      </c>
      <c r="D17" s="238">
        <v>0</v>
      </c>
      <c r="E17" s="238">
        <v>0</v>
      </c>
      <c r="F17" s="238">
        <v>0</v>
      </c>
      <c r="G17" s="238">
        <v>0</v>
      </c>
      <c r="H17" s="238">
        <v>0</v>
      </c>
      <c r="I17" s="238">
        <v>0</v>
      </c>
      <c r="J17" s="238">
        <v>0</v>
      </c>
      <c r="K17" s="238">
        <v>0</v>
      </c>
      <c r="L17" s="238">
        <v>185740.097866</v>
      </c>
      <c r="M17" s="238">
        <v>0</v>
      </c>
      <c r="N17" s="238">
        <v>0</v>
      </c>
      <c r="O17" s="221">
        <v>185740.097866</v>
      </c>
    </row>
    <row r="18" spans="3:15" x14ac:dyDescent="0.35">
      <c r="C18" s="240" t="s">
        <v>563</v>
      </c>
      <c r="D18" s="238">
        <v>0</v>
      </c>
      <c r="E18" s="238">
        <v>0</v>
      </c>
      <c r="F18" s="238">
        <v>0</v>
      </c>
      <c r="G18" s="238">
        <v>0</v>
      </c>
      <c r="H18" s="238">
        <v>0</v>
      </c>
      <c r="I18" s="238">
        <v>0</v>
      </c>
      <c r="J18" s="238">
        <v>0</v>
      </c>
      <c r="K18" s="238">
        <v>7167.3378949999997</v>
      </c>
      <c r="L18" s="238">
        <v>0</v>
      </c>
      <c r="M18" s="238">
        <v>0</v>
      </c>
      <c r="N18" s="238">
        <v>0</v>
      </c>
      <c r="O18" s="221">
        <v>7167.3378949999997</v>
      </c>
    </row>
    <row r="19" spans="3:15" x14ac:dyDescent="0.35">
      <c r="C19" s="243" t="s">
        <v>564</v>
      </c>
      <c r="D19" s="221">
        <v>0</v>
      </c>
      <c r="E19" s="221">
        <v>0</v>
      </c>
      <c r="F19" s="221">
        <v>0</v>
      </c>
      <c r="G19" s="221">
        <v>0</v>
      </c>
      <c r="H19" s="221">
        <v>0</v>
      </c>
      <c r="I19" s="221">
        <v>0</v>
      </c>
      <c r="J19" s="221">
        <v>0</v>
      </c>
      <c r="K19" s="221">
        <v>0</v>
      </c>
      <c r="L19" s="221">
        <v>0</v>
      </c>
      <c r="M19" s="221">
        <v>0</v>
      </c>
      <c r="N19" s="221">
        <v>0</v>
      </c>
      <c r="O19" s="221">
        <v>0</v>
      </c>
    </row>
    <row r="20" spans="3:15" x14ac:dyDescent="0.35">
      <c r="C20" s="240" t="s">
        <v>525</v>
      </c>
      <c r="D20" s="238">
        <v>0</v>
      </c>
      <c r="E20" s="238">
        <v>83680.027914000006</v>
      </c>
      <c r="F20" s="238">
        <v>0</v>
      </c>
      <c r="G20" s="238">
        <v>0</v>
      </c>
      <c r="H20" s="238">
        <v>0</v>
      </c>
      <c r="I20" s="238">
        <v>0</v>
      </c>
      <c r="J20" s="238">
        <v>0</v>
      </c>
      <c r="K20" s="238">
        <v>0</v>
      </c>
      <c r="L20" s="238">
        <v>0</v>
      </c>
      <c r="M20" s="238">
        <v>0</v>
      </c>
      <c r="N20" s="238">
        <v>0.4</v>
      </c>
      <c r="O20" s="221">
        <v>83680.427914</v>
      </c>
    </row>
    <row r="21" spans="3:15" ht="15" thickBot="1" x14ac:dyDescent="0.4">
      <c r="C21" s="247" t="s">
        <v>15</v>
      </c>
      <c r="D21" s="230">
        <v>58936.049067</v>
      </c>
      <c r="E21" s="230">
        <v>83680.027914000006</v>
      </c>
      <c r="F21" s="230">
        <v>0</v>
      </c>
      <c r="G21" s="230">
        <v>0</v>
      </c>
      <c r="H21" s="230">
        <v>335793.33827000001</v>
      </c>
      <c r="I21" s="230">
        <v>29164.488388000002</v>
      </c>
      <c r="J21" s="230">
        <v>0</v>
      </c>
      <c r="K21" s="230">
        <v>7167.3378949999997</v>
      </c>
      <c r="L21" s="230">
        <v>191740.92724600001</v>
      </c>
      <c r="M21" s="230">
        <v>0</v>
      </c>
      <c r="N21" s="230">
        <v>0.4</v>
      </c>
      <c r="O21" s="230">
        <v>706482.56877999997</v>
      </c>
    </row>
  </sheetData>
  <sheetProtection algorithmName="SHA-512" hashValue="u2m8bS49J8I6e6qZ9Nd2lU874M5UXyMVKolFbYjqxLx05n8XwXpewaSvgc0346rsIiONkgmvKJP1p/zNsGm1Rg==" saltValue="ukx73uSSAM/fn3zioRyyQQ==" spinCount="100000" sheet="1" objects="1" scenarios="1"/>
  <mergeCells count="4">
    <mergeCell ref="D9:N9"/>
    <mergeCell ref="O9:O10"/>
    <mergeCell ref="B6:O6"/>
    <mergeCell ref="C8:O8"/>
  </mergeCells>
  <hyperlinks>
    <hyperlink ref="B2" location="Tartalom!A1" display="Back to contents page" xr:uid="{2AED05F0-A762-4F88-84C7-07564129C6D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workbookViewId="0"/>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176" t="s">
        <v>0</v>
      </c>
      <c r="C2" s="111"/>
    </row>
    <row r="3" spans="2:11" x14ac:dyDescent="0.35">
      <c r="B3" s="1"/>
      <c r="C3" s="1"/>
    </row>
    <row r="4" spans="2:11" ht="15.5" x14ac:dyDescent="0.35">
      <c r="B4" s="19" t="s">
        <v>565</v>
      </c>
      <c r="C4" s="2"/>
    </row>
    <row r="5" spans="2:11" ht="2.15" customHeight="1" x14ac:dyDescent="0.35">
      <c r="B5" s="1"/>
      <c r="C5" s="1"/>
    </row>
    <row r="6" spans="2:11" ht="2.15" customHeight="1" x14ac:dyDescent="0.35">
      <c r="B6" s="589"/>
      <c r="C6" s="589"/>
      <c r="D6" s="589"/>
      <c r="E6" s="589"/>
    </row>
    <row r="7" spans="2:11" ht="2.15" customHeight="1" x14ac:dyDescent="0.35">
      <c r="B7" s="3"/>
      <c r="C7" s="4"/>
    </row>
    <row r="8" spans="2:11" ht="15" thickBot="1" x14ac:dyDescent="0.4">
      <c r="B8" s="30"/>
      <c r="C8" s="597">
        <f>+Tartalom!B3</f>
        <v>45473</v>
      </c>
      <c r="D8" s="597"/>
      <c r="E8" s="597"/>
      <c r="F8" s="597"/>
      <c r="G8" s="597"/>
      <c r="H8" s="597"/>
      <c r="I8" s="597"/>
      <c r="J8" s="597"/>
      <c r="K8" s="597"/>
    </row>
    <row r="9" spans="2:11" ht="21.75" customHeight="1" thickBot="1" x14ac:dyDescent="0.4">
      <c r="C9" s="655" t="s">
        <v>2</v>
      </c>
      <c r="D9" s="657" t="s">
        <v>579</v>
      </c>
      <c r="E9" s="657"/>
      <c r="F9" s="657"/>
      <c r="G9" s="659"/>
      <c r="H9" s="658" t="s">
        <v>566</v>
      </c>
      <c r="I9" s="658"/>
      <c r="J9" s="658"/>
      <c r="K9" s="658"/>
    </row>
    <row r="10" spans="2:11" ht="27" customHeight="1" thickBot="1" x14ac:dyDescent="0.4">
      <c r="C10" s="656"/>
      <c r="D10" s="657" t="s">
        <v>567</v>
      </c>
      <c r="E10" s="657"/>
      <c r="F10" s="657" t="s">
        <v>568</v>
      </c>
      <c r="G10" s="659"/>
      <c r="H10" s="657" t="s">
        <v>567</v>
      </c>
      <c r="I10" s="657"/>
      <c r="J10" s="657" t="s">
        <v>568</v>
      </c>
      <c r="K10" s="657"/>
    </row>
    <row r="11" spans="2:11" ht="23.25" customHeight="1" thickBot="1" x14ac:dyDescent="0.4">
      <c r="C11" s="607" t="s">
        <v>524</v>
      </c>
      <c r="D11" s="67" t="s">
        <v>569</v>
      </c>
      <c r="E11" s="67" t="s">
        <v>570</v>
      </c>
      <c r="F11" s="67" t="s">
        <v>569</v>
      </c>
      <c r="G11" s="317" t="s">
        <v>570</v>
      </c>
      <c r="H11" s="67" t="s">
        <v>569</v>
      </c>
      <c r="I11" s="67" t="s">
        <v>570</v>
      </c>
      <c r="J11" s="67" t="s">
        <v>569</v>
      </c>
      <c r="K11" s="67" t="s">
        <v>570</v>
      </c>
    </row>
    <row r="12" spans="2:11" x14ac:dyDescent="0.35">
      <c r="C12" s="249" t="s">
        <v>571</v>
      </c>
      <c r="D12" s="186">
        <v>11599.521336</v>
      </c>
      <c r="E12" s="186">
        <v>10529.254688000001</v>
      </c>
      <c r="F12" s="186">
        <v>49055.176643999999</v>
      </c>
      <c r="G12" s="191">
        <v>24877.992801</v>
      </c>
      <c r="H12" s="186">
        <v>0</v>
      </c>
      <c r="I12" s="186">
        <v>0</v>
      </c>
      <c r="J12" s="115">
        <v>0</v>
      </c>
      <c r="K12" s="115">
        <v>0</v>
      </c>
    </row>
    <row r="13" spans="2:11" x14ac:dyDescent="0.35">
      <c r="C13" s="249" t="s">
        <v>572</v>
      </c>
      <c r="D13" s="186">
        <v>36556.433295000003</v>
      </c>
      <c r="E13" s="186">
        <v>49816.122732000003</v>
      </c>
      <c r="F13" s="186">
        <v>3874.2701550000002</v>
      </c>
      <c r="G13" s="191">
        <v>43215.457702</v>
      </c>
      <c r="H13" s="186">
        <v>0</v>
      </c>
      <c r="I13" s="186">
        <v>0</v>
      </c>
      <c r="J13" s="115">
        <v>0</v>
      </c>
      <c r="K13" s="115">
        <v>0</v>
      </c>
    </row>
    <row r="14" spans="2:11" x14ac:dyDescent="0.35">
      <c r="C14" s="249" t="s">
        <v>573</v>
      </c>
      <c r="D14" s="186">
        <v>0</v>
      </c>
      <c r="E14" s="186">
        <v>0</v>
      </c>
      <c r="F14" s="186">
        <v>0</v>
      </c>
      <c r="G14" s="191">
        <v>0</v>
      </c>
      <c r="H14" s="186">
        <v>0</v>
      </c>
      <c r="I14" s="186">
        <v>0</v>
      </c>
      <c r="J14" s="115">
        <v>0</v>
      </c>
      <c r="K14" s="115">
        <v>0</v>
      </c>
    </row>
    <row r="15" spans="2:11" x14ac:dyDescent="0.35">
      <c r="C15" s="249" t="s">
        <v>574</v>
      </c>
      <c r="D15" s="186">
        <v>0</v>
      </c>
      <c r="E15" s="186">
        <v>0</v>
      </c>
      <c r="F15" s="186">
        <v>0</v>
      </c>
      <c r="G15" s="191">
        <v>0</v>
      </c>
      <c r="H15" s="186">
        <v>0</v>
      </c>
      <c r="I15" s="186">
        <v>0</v>
      </c>
      <c r="J15" s="115">
        <v>0</v>
      </c>
      <c r="K15" s="115">
        <v>0</v>
      </c>
    </row>
    <row r="16" spans="2:11" x14ac:dyDescent="0.35">
      <c r="C16" s="249" t="s">
        <v>575</v>
      </c>
      <c r="D16" s="186">
        <v>0</v>
      </c>
      <c r="E16" s="186">
        <v>0</v>
      </c>
      <c r="F16" s="186">
        <v>0</v>
      </c>
      <c r="G16" s="191">
        <v>0</v>
      </c>
      <c r="H16" s="186">
        <v>0</v>
      </c>
      <c r="I16" s="186">
        <v>0</v>
      </c>
      <c r="J16" s="115">
        <v>0</v>
      </c>
      <c r="K16" s="115">
        <v>0</v>
      </c>
    </row>
    <row r="17" spans="3:11" x14ac:dyDescent="0.35">
      <c r="C17" s="249" t="s">
        <v>576</v>
      </c>
      <c r="D17" s="186">
        <v>0</v>
      </c>
      <c r="E17" s="186">
        <v>0</v>
      </c>
      <c r="F17" s="186">
        <v>0</v>
      </c>
      <c r="G17" s="191">
        <v>0</v>
      </c>
      <c r="H17" s="186">
        <v>0</v>
      </c>
      <c r="I17" s="186">
        <v>0</v>
      </c>
      <c r="J17" s="115">
        <v>0</v>
      </c>
      <c r="K17" s="115">
        <v>0</v>
      </c>
    </row>
    <row r="18" spans="3:11" x14ac:dyDescent="0.35">
      <c r="C18" s="249" t="s">
        <v>577</v>
      </c>
      <c r="D18" s="186">
        <v>0</v>
      </c>
      <c r="E18" s="186">
        <v>0</v>
      </c>
      <c r="F18" s="186">
        <v>0</v>
      </c>
      <c r="G18" s="191">
        <v>0</v>
      </c>
      <c r="H18" s="186">
        <v>0</v>
      </c>
      <c r="I18" s="186">
        <v>0</v>
      </c>
      <c r="J18" s="115">
        <v>0</v>
      </c>
      <c r="K18" s="115">
        <v>0</v>
      </c>
    </row>
    <row r="19" spans="3:11" x14ac:dyDescent="0.35">
      <c r="C19" s="249" t="s">
        <v>578</v>
      </c>
      <c r="D19" s="186">
        <v>0</v>
      </c>
      <c r="E19" s="186">
        <v>0</v>
      </c>
      <c r="F19" s="186">
        <v>0</v>
      </c>
      <c r="G19" s="191">
        <v>0</v>
      </c>
      <c r="H19" s="186">
        <v>0</v>
      </c>
      <c r="I19" s="186">
        <v>0</v>
      </c>
      <c r="J19" s="115">
        <v>0</v>
      </c>
      <c r="K19" s="115">
        <v>0</v>
      </c>
    </row>
    <row r="20" spans="3:11" ht="15" thickBot="1" x14ac:dyDescent="0.4">
      <c r="C20" s="252" t="s">
        <v>15</v>
      </c>
      <c r="D20" s="253">
        <v>48155.954631000001</v>
      </c>
      <c r="E20" s="253">
        <v>60345.377419999997</v>
      </c>
      <c r="F20" s="253">
        <v>52929.446798999998</v>
      </c>
      <c r="G20" s="318">
        <v>68093.450503</v>
      </c>
      <c r="H20" s="253">
        <v>0</v>
      </c>
      <c r="I20" s="253">
        <v>0</v>
      </c>
      <c r="J20" s="254">
        <v>0</v>
      </c>
      <c r="K20" s="254">
        <v>0</v>
      </c>
    </row>
  </sheetData>
  <sheetProtection algorithmName="SHA-512" hashValue="qcwK/kfiOWi7wZmOIfrJYLUmXm0cDP87Iwkh9u1WY3Vjpe1yLT/Hj8BMe1IHI6ZISa54FoyS3YGhNXgaMXUXjg==" saltValue="JaTsJYatofCFlvZCQ+FplA=="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A49BE474-031D-4DA2-899D-2AAA27FD105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J54"/>
  <sheetViews>
    <sheetView showGridLines="0" workbookViewId="0"/>
  </sheetViews>
  <sheetFormatPr defaultRowHeight="14.5" x14ac:dyDescent="0.35"/>
  <cols>
    <col min="1" max="1" width="4.453125" customWidth="1"/>
    <col min="2" max="2" width="5.1796875" customWidth="1"/>
    <col min="3" max="3" width="60.7265625" customWidth="1"/>
  </cols>
  <sheetData>
    <row r="1" spans="2:9" ht="12.75" customHeight="1" x14ac:dyDescent="0.35"/>
    <row r="2" spans="2:9" x14ac:dyDescent="0.35">
      <c r="B2" s="176" t="s">
        <v>0</v>
      </c>
      <c r="C2" s="111"/>
      <c r="D2" s="111"/>
      <c r="E2" s="111"/>
      <c r="F2" s="111"/>
      <c r="G2" s="111"/>
      <c r="H2" s="111"/>
    </row>
    <row r="3" spans="2:9" x14ac:dyDescent="0.35">
      <c r="B3" s="1"/>
      <c r="C3" s="1"/>
      <c r="D3" s="1"/>
      <c r="E3" s="1"/>
      <c r="F3" s="1"/>
      <c r="G3" s="1"/>
      <c r="H3" s="1"/>
    </row>
    <row r="4" spans="2:9" ht="15.5" x14ac:dyDescent="0.35">
      <c r="B4" s="19" t="s">
        <v>1</v>
      </c>
      <c r="C4" s="2"/>
      <c r="D4" s="2"/>
      <c r="E4" s="2"/>
      <c r="F4" s="2"/>
      <c r="G4" s="2"/>
      <c r="H4" s="2"/>
    </row>
    <row r="5" spans="2:9" ht="2.15" customHeight="1" x14ac:dyDescent="0.35">
      <c r="C5" s="1"/>
      <c r="D5" s="1"/>
      <c r="E5" s="1"/>
      <c r="F5" s="1"/>
      <c r="G5" s="1"/>
      <c r="H5" s="1"/>
      <c r="I5" s="1"/>
    </row>
    <row r="6" spans="2:9" ht="2.15" customHeight="1" x14ac:dyDescent="0.35">
      <c r="C6" s="589"/>
      <c r="D6" s="589"/>
      <c r="E6" s="589"/>
      <c r="F6" s="589"/>
      <c r="G6" s="589"/>
      <c r="H6" s="589"/>
      <c r="I6" s="1"/>
    </row>
    <row r="7" spans="2:9" ht="2.15" customHeight="1" x14ac:dyDescent="0.35">
      <c r="C7" s="3"/>
      <c r="D7" s="3"/>
      <c r="E7" s="4"/>
      <c r="F7" s="5"/>
      <c r="G7" s="6"/>
      <c r="H7" s="6"/>
      <c r="I7" s="6"/>
    </row>
    <row r="8" spans="2:9" ht="15" thickBot="1" x14ac:dyDescent="0.4"/>
    <row r="9" spans="2:9" ht="15" thickBot="1" x14ac:dyDescent="0.4">
      <c r="B9" s="112"/>
      <c r="C9" s="118" t="s">
        <v>2</v>
      </c>
      <c r="D9" s="123">
        <f>+Tartalom!B3</f>
        <v>45473</v>
      </c>
      <c r="E9" s="123">
        <f>+EOMONTH(D9,-3)</f>
        <v>45382</v>
      </c>
      <c r="F9" s="123">
        <f>+EOMONTH(E9,-3)</f>
        <v>45291</v>
      </c>
      <c r="G9" s="123">
        <f>+EOMONTH(F9,-3)</f>
        <v>45199</v>
      </c>
      <c r="H9" s="123">
        <f>+EOMONTH(G9,-3)</f>
        <v>45107</v>
      </c>
    </row>
    <row r="10" spans="2:9" x14ac:dyDescent="0.35">
      <c r="B10" s="590" t="s">
        <v>635</v>
      </c>
      <c r="C10" s="590"/>
      <c r="D10" s="590"/>
      <c r="E10" s="590"/>
      <c r="F10" s="590"/>
      <c r="G10" s="590"/>
      <c r="H10" s="590"/>
    </row>
    <row r="11" spans="2:9" x14ac:dyDescent="0.35">
      <c r="B11" s="115">
        <v>1</v>
      </c>
      <c r="C11" s="15" t="s">
        <v>90</v>
      </c>
      <c r="D11" s="11">
        <v>4394792.8531727614</v>
      </c>
      <c r="E11" s="9">
        <v>4153004.0943096508</v>
      </c>
      <c r="F11" s="11">
        <v>3945569.5512501444</v>
      </c>
      <c r="G11" s="11">
        <v>3929662.4025433408</v>
      </c>
      <c r="H11" s="11">
        <v>3551484.7902699457</v>
      </c>
      <c r="I11" s="502"/>
    </row>
    <row r="12" spans="2:9" x14ac:dyDescent="0.35">
      <c r="B12" s="115">
        <v>2</v>
      </c>
      <c r="C12" s="14" t="s">
        <v>636</v>
      </c>
      <c r="D12" s="11">
        <v>4394792.8531727614</v>
      </c>
      <c r="E12" s="11">
        <v>4153004.0943096508</v>
      </c>
      <c r="F12" s="11">
        <v>3945569.5512501444</v>
      </c>
      <c r="G12" s="11">
        <v>3929662.4025433408</v>
      </c>
      <c r="H12" s="11">
        <v>3551484.7902699457</v>
      </c>
      <c r="I12" s="502"/>
    </row>
    <row r="13" spans="2:9" x14ac:dyDescent="0.35">
      <c r="B13" s="115">
        <v>3</v>
      </c>
      <c r="C13" s="15" t="s">
        <v>129</v>
      </c>
      <c r="D13" s="9">
        <v>4749799.9182041166</v>
      </c>
      <c r="E13" s="9">
        <v>4712965.6912272871</v>
      </c>
      <c r="F13" s="9">
        <v>4475379.7076225057</v>
      </c>
      <c r="G13" s="9">
        <v>4489775.9964037761</v>
      </c>
      <c r="H13" s="9">
        <v>4076507.7183024725</v>
      </c>
      <c r="I13" s="502"/>
    </row>
    <row r="14" spans="2:9" x14ac:dyDescent="0.35">
      <c r="B14" s="591" t="s">
        <v>179</v>
      </c>
      <c r="C14" s="591"/>
      <c r="D14" s="591"/>
      <c r="E14" s="591"/>
      <c r="F14" s="591"/>
      <c r="G14" s="591"/>
      <c r="H14" s="591"/>
    </row>
    <row r="15" spans="2:9" x14ac:dyDescent="0.35">
      <c r="B15" s="115">
        <v>4</v>
      </c>
      <c r="C15" s="15" t="s">
        <v>126</v>
      </c>
      <c r="D15" s="9">
        <v>2025673.7403759903</v>
      </c>
      <c r="E15" s="9">
        <v>1986228.194232746</v>
      </c>
      <c r="F15" s="9">
        <v>1896022.5975339795</v>
      </c>
      <c r="G15" s="9">
        <v>1913836.7260083482</v>
      </c>
      <c r="H15" s="9">
        <v>1817087.9963151221</v>
      </c>
    </row>
    <row r="16" spans="2:9" x14ac:dyDescent="0.35">
      <c r="B16" s="591" t="s">
        <v>637</v>
      </c>
      <c r="C16" s="591"/>
      <c r="D16" s="591"/>
      <c r="E16" s="591"/>
      <c r="F16" s="591"/>
      <c r="G16" s="591"/>
      <c r="H16" s="591"/>
    </row>
    <row r="17" spans="2:8" x14ac:dyDescent="0.35">
      <c r="B17" s="115">
        <v>5</v>
      </c>
      <c r="C17" s="15" t="s">
        <v>638</v>
      </c>
      <c r="D17" s="13">
        <v>0.17356369944775146</v>
      </c>
      <c r="E17" s="13">
        <v>0.16727198239833271</v>
      </c>
      <c r="F17" s="13">
        <v>0.16647774373077046</v>
      </c>
      <c r="G17" s="13">
        <v>0.16426322472092428</v>
      </c>
      <c r="H17" s="13">
        <v>0.15635939690194475</v>
      </c>
    </row>
    <row r="18" spans="2:8" x14ac:dyDescent="0.35">
      <c r="B18" s="115">
        <v>6</v>
      </c>
      <c r="C18" s="14" t="s">
        <v>639</v>
      </c>
      <c r="D18" s="13">
        <v>0.17356369944775146</v>
      </c>
      <c r="E18" s="13">
        <v>0.16727198239833271</v>
      </c>
      <c r="F18" s="13">
        <v>0.16647774373077046</v>
      </c>
      <c r="G18" s="13">
        <v>0.16426322472092428</v>
      </c>
      <c r="H18" s="13">
        <v>0.15635939690194475</v>
      </c>
    </row>
    <row r="19" spans="2:8" x14ac:dyDescent="0.35">
      <c r="B19" s="115">
        <v>7</v>
      </c>
      <c r="C19" s="15" t="s">
        <v>640</v>
      </c>
      <c r="D19" s="13">
        <v>0.1875840052040165</v>
      </c>
      <c r="E19" s="13">
        <v>0.18982574932374652</v>
      </c>
      <c r="F19" s="13">
        <v>0.18883233621554135</v>
      </c>
      <c r="G19" s="13">
        <v>0.18767644848233273</v>
      </c>
      <c r="H19" s="13">
        <v>0.17947431171497405</v>
      </c>
    </row>
    <row r="20" spans="2:8" ht="23.25" customHeight="1" x14ac:dyDescent="0.35">
      <c r="B20" s="592" t="s">
        <v>641</v>
      </c>
      <c r="C20" s="592"/>
      <c r="D20" s="592"/>
      <c r="E20" s="592"/>
      <c r="F20" s="592"/>
      <c r="G20" s="592"/>
      <c r="H20" s="592"/>
    </row>
    <row r="21" spans="2:8" ht="21.5" x14ac:dyDescent="0.35">
      <c r="B21" s="109" t="s">
        <v>338</v>
      </c>
      <c r="C21" s="166" t="s">
        <v>642</v>
      </c>
      <c r="D21" s="12">
        <v>1.6E-2</v>
      </c>
      <c r="E21" s="12">
        <v>1.6E-2</v>
      </c>
      <c r="F21" s="12">
        <v>0.02</v>
      </c>
      <c r="G21" s="12">
        <v>0.02</v>
      </c>
      <c r="H21" s="12">
        <v>0.02</v>
      </c>
    </row>
    <row r="22" spans="2:8" x14ac:dyDescent="0.35">
      <c r="B22" s="115" t="s">
        <v>339</v>
      </c>
      <c r="C22" s="289" t="s">
        <v>643</v>
      </c>
      <c r="D22" s="13">
        <v>9.0000000000000011E-3</v>
      </c>
      <c r="E22" s="13">
        <v>9.0000000000000011E-3</v>
      </c>
      <c r="F22" s="13">
        <v>1.125E-2</v>
      </c>
      <c r="G22" s="13">
        <v>1.125E-2</v>
      </c>
      <c r="H22" s="13">
        <v>1.125E-2</v>
      </c>
    </row>
    <row r="23" spans="2:8" x14ac:dyDescent="0.35">
      <c r="B23" s="115" t="s">
        <v>340</v>
      </c>
      <c r="C23" s="290" t="s">
        <v>644</v>
      </c>
      <c r="D23" s="12">
        <v>1.1999999999999997E-2</v>
      </c>
      <c r="E23" s="12">
        <v>1.1999999999999997E-2</v>
      </c>
      <c r="F23" s="12">
        <v>1.4999999999999999E-2</v>
      </c>
      <c r="G23" s="12">
        <v>1.4999999999999999E-2</v>
      </c>
      <c r="H23" s="12">
        <v>1.4999999999999999E-2</v>
      </c>
    </row>
    <row r="24" spans="2:8" x14ac:dyDescent="0.35">
      <c r="B24" s="115" t="s">
        <v>341</v>
      </c>
      <c r="C24" s="14" t="s">
        <v>645</v>
      </c>
      <c r="D24" s="13">
        <v>9.6000000000000002E-2</v>
      </c>
      <c r="E24" s="13">
        <v>9.6000000000000002E-2</v>
      </c>
      <c r="F24" s="13">
        <v>0.1</v>
      </c>
      <c r="G24" s="13">
        <v>0.1</v>
      </c>
      <c r="H24" s="13">
        <v>0.1</v>
      </c>
    </row>
    <row r="25" spans="2:8" ht="15" customHeight="1" x14ac:dyDescent="0.35">
      <c r="B25" s="592" t="s">
        <v>646</v>
      </c>
      <c r="C25" s="592"/>
      <c r="D25" s="592"/>
      <c r="E25" s="592"/>
      <c r="F25" s="592"/>
      <c r="G25" s="592"/>
      <c r="H25" s="592"/>
    </row>
    <row r="26" spans="2:8" x14ac:dyDescent="0.35">
      <c r="B26" s="115">
        <v>8</v>
      </c>
      <c r="C26" s="14" t="s">
        <v>647</v>
      </c>
      <c r="D26" s="13">
        <v>2.5000000000000001E-2</v>
      </c>
      <c r="E26" s="13">
        <v>2.5000000000000001E-2</v>
      </c>
      <c r="F26" s="13">
        <v>2.5000000000000001E-2</v>
      </c>
      <c r="G26" s="13">
        <v>2.5000000000000001E-2</v>
      </c>
      <c r="H26" s="13">
        <v>2.5000000000000001E-2</v>
      </c>
    </row>
    <row r="27" spans="2:8" ht="21.5" x14ac:dyDescent="0.35">
      <c r="B27" s="109" t="s">
        <v>342</v>
      </c>
      <c r="C27" s="166" t="s">
        <v>648</v>
      </c>
      <c r="D27" s="16">
        <v>0</v>
      </c>
      <c r="E27" s="16">
        <v>0</v>
      </c>
      <c r="F27" s="16">
        <v>0</v>
      </c>
      <c r="G27" s="16">
        <v>0</v>
      </c>
      <c r="H27" s="16">
        <v>0</v>
      </c>
    </row>
    <row r="28" spans="2:8" x14ac:dyDescent="0.35">
      <c r="B28" s="115">
        <v>9</v>
      </c>
      <c r="C28" s="14" t="s">
        <v>649</v>
      </c>
      <c r="D28" s="13">
        <v>5.7999999999999996E-3</v>
      </c>
      <c r="E28" s="13">
        <v>5.1999999999999998E-3</v>
      </c>
      <c r="F28" s="13">
        <v>5.1999999999999998E-3</v>
      </c>
      <c r="G28" s="13">
        <v>3.3500000000000001E-3</v>
      </c>
      <c r="H28" s="13">
        <v>2.9000000000156028E-3</v>
      </c>
    </row>
    <row r="29" spans="2:8" x14ac:dyDescent="0.35">
      <c r="B29" s="109" t="s">
        <v>343</v>
      </c>
      <c r="C29" s="15" t="s">
        <v>650</v>
      </c>
      <c r="D29" s="12">
        <v>0</v>
      </c>
      <c r="E29" s="12">
        <v>0</v>
      </c>
      <c r="F29" s="12">
        <v>0</v>
      </c>
      <c r="G29" s="12">
        <v>0</v>
      </c>
      <c r="H29" s="12">
        <v>0</v>
      </c>
    </row>
    <row r="30" spans="2:8" x14ac:dyDescent="0.35">
      <c r="B30" s="115">
        <v>10</v>
      </c>
      <c r="C30" s="14" t="s">
        <v>651</v>
      </c>
      <c r="D30" s="13">
        <v>0</v>
      </c>
      <c r="E30" s="13">
        <v>0</v>
      </c>
      <c r="F30" s="13">
        <v>0</v>
      </c>
      <c r="G30" s="13">
        <v>0</v>
      </c>
      <c r="H30" s="13">
        <v>0</v>
      </c>
    </row>
    <row r="31" spans="2:8" x14ac:dyDescent="0.35">
      <c r="B31" s="115" t="s">
        <v>344</v>
      </c>
      <c r="C31" s="15" t="s">
        <v>652</v>
      </c>
      <c r="D31" s="12">
        <v>0.02</v>
      </c>
      <c r="E31" s="12">
        <v>0.02</v>
      </c>
      <c r="F31" s="12">
        <v>0.01</v>
      </c>
      <c r="G31" s="12">
        <v>0.01</v>
      </c>
      <c r="H31" s="12">
        <v>0.01</v>
      </c>
    </row>
    <row r="32" spans="2:8" x14ac:dyDescent="0.35">
      <c r="B32" s="115">
        <v>11</v>
      </c>
      <c r="C32" s="14" t="s">
        <v>653</v>
      </c>
      <c r="D32" s="13">
        <v>5.0799999999999998E-2</v>
      </c>
      <c r="E32" s="13">
        <v>5.0200000000000002E-2</v>
      </c>
      <c r="F32" s="13">
        <v>4.02E-2</v>
      </c>
      <c r="G32" s="13">
        <v>3.8350000000000002E-2</v>
      </c>
      <c r="H32" s="13">
        <v>3.7900000000015602E-2</v>
      </c>
    </row>
    <row r="33" spans="2:10" x14ac:dyDescent="0.35">
      <c r="B33" s="115" t="s">
        <v>345</v>
      </c>
      <c r="C33" s="15" t="s">
        <v>654</v>
      </c>
      <c r="D33" s="16">
        <v>0.14680000000000001</v>
      </c>
      <c r="E33" s="16">
        <v>0.1462</v>
      </c>
      <c r="F33" s="16">
        <v>0.14019999999999999</v>
      </c>
      <c r="G33" s="16">
        <v>0.13835</v>
      </c>
      <c r="H33" s="16">
        <v>0.13790000000001562</v>
      </c>
    </row>
    <row r="34" spans="2:10" x14ac:dyDescent="0.35">
      <c r="B34" s="115">
        <v>12</v>
      </c>
      <c r="C34" s="14" t="s">
        <v>655</v>
      </c>
      <c r="D34" s="13">
        <v>0.1048</v>
      </c>
      <c r="E34" s="13">
        <v>0.1042</v>
      </c>
      <c r="F34" s="13">
        <v>9.6449999999999994E-2</v>
      </c>
      <c r="G34" s="13">
        <v>9.459999999999999E-2</v>
      </c>
      <c r="H34" s="13">
        <v>9.4150000000015596E-2</v>
      </c>
      <c r="I34" s="322"/>
      <c r="J34" s="322"/>
    </row>
    <row r="35" spans="2:10" x14ac:dyDescent="0.35">
      <c r="B35" s="592" t="s">
        <v>213</v>
      </c>
      <c r="C35" s="592"/>
      <c r="D35" s="592"/>
      <c r="E35" s="592"/>
      <c r="F35" s="592"/>
      <c r="G35" s="592"/>
      <c r="H35" s="592"/>
      <c r="J35" s="322"/>
    </row>
    <row r="36" spans="2:10" x14ac:dyDescent="0.35">
      <c r="B36" s="115">
        <v>13</v>
      </c>
      <c r="C36" s="14" t="s">
        <v>198</v>
      </c>
      <c r="D36" s="11">
        <v>46058621.062419884</v>
      </c>
      <c r="E36" s="11">
        <v>44773416.316258997</v>
      </c>
      <c r="F36" s="11">
        <v>42426769.1851063</v>
      </c>
      <c r="G36" s="11">
        <v>42388056.795345001</v>
      </c>
      <c r="H36" s="11">
        <v>39645593.368951701</v>
      </c>
    </row>
    <row r="37" spans="2:10" x14ac:dyDescent="0.35">
      <c r="B37" s="115">
        <v>14</v>
      </c>
      <c r="C37" s="15" t="s">
        <v>251</v>
      </c>
      <c r="D37" s="12">
        <v>9.5399999999999999E-2</v>
      </c>
      <c r="E37" s="12">
        <v>9.2756024356E-2</v>
      </c>
      <c r="F37" s="12">
        <v>9.2999999999999999E-2</v>
      </c>
      <c r="G37" s="12">
        <v>9.2706830640999993E-2</v>
      </c>
      <c r="H37" s="12">
        <v>8.9599999999999999E-2</v>
      </c>
    </row>
    <row r="38" spans="2:10" ht="15" customHeight="1" x14ac:dyDescent="0.35">
      <c r="B38" s="592" t="s">
        <v>656</v>
      </c>
      <c r="C38" s="592"/>
      <c r="D38" s="592"/>
      <c r="E38" s="592"/>
      <c r="F38" s="592"/>
      <c r="G38" s="592"/>
      <c r="H38" s="592"/>
    </row>
    <row r="39" spans="2:10" ht="21.5" x14ac:dyDescent="0.35">
      <c r="B39" s="109" t="s">
        <v>346</v>
      </c>
      <c r="C39" s="166" t="s">
        <v>657</v>
      </c>
      <c r="D39" s="12">
        <v>0</v>
      </c>
      <c r="E39" s="503">
        <v>0</v>
      </c>
      <c r="F39" s="12">
        <v>0</v>
      </c>
      <c r="G39" s="12">
        <v>0</v>
      </c>
      <c r="H39" s="12">
        <v>0</v>
      </c>
    </row>
    <row r="40" spans="2:10" x14ac:dyDescent="0.35">
      <c r="B40" s="115" t="s">
        <v>347</v>
      </c>
      <c r="C40" s="289" t="s">
        <v>658</v>
      </c>
      <c r="D40" s="13">
        <v>0</v>
      </c>
      <c r="E40" s="503">
        <v>0</v>
      </c>
      <c r="F40" s="13">
        <v>0</v>
      </c>
      <c r="G40" s="13">
        <v>0</v>
      </c>
      <c r="H40" s="13">
        <v>0</v>
      </c>
    </row>
    <row r="41" spans="2:10" x14ac:dyDescent="0.35">
      <c r="B41" s="115" t="s">
        <v>348</v>
      </c>
      <c r="C41" s="15" t="s">
        <v>659</v>
      </c>
      <c r="D41" s="504">
        <v>0.03</v>
      </c>
      <c r="E41" s="503">
        <v>0.03</v>
      </c>
      <c r="F41" s="504">
        <v>0.03</v>
      </c>
      <c r="G41" s="504">
        <v>0.03</v>
      </c>
      <c r="H41" s="504">
        <v>0.03</v>
      </c>
    </row>
    <row r="42" spans="2:10" ht="15" customHeight="1" x14ac:dyDescent="0.35">
      <c r="B42" s="592" t="s">
        <v>660</v>
      </c>
      <c r="C42" s="592"/>
      <c r="D42" s="592"/>
      <c r="E42" s="592"/>
      <c r="F42" s="592"/>
      <c r="G42" s="592"/>
      <c r="H42" s="592"/>
    </row>
    <row r="43" spans="2:10" x14ac:dyDescent="0.35">
      <c r="B43" s="115" t="s">
        <v>349</v>
      </c>
      <c r="C43" s="15" t="s">
        <v>661</v>
      </c>
      <c r="D43" s="504">
        <v>0</v>
      </c>
      <c r="E43" s="503">
        <v>0</v>
      </c>
      <c r="F43" s="504">
        <v>0</v>
      </c>
      <c r="G43" s="504">
        <v>0</v>
      </c>
      <c r="H43" s="504">
        <v>0</v>
      </c>
    </row>
    <row r="44" spans="2:10" x14ac:dyDescent="0.35">
      <c r="B44" s="115" t="s">
        <v>350</v>
      </c>
      <c r="C44" s="14" t="s">
        <v>258</v>
      </c>
      <c r="D44" s="13">
        <v>0.03</v>
      </c>
      <c r="E44" s="503">
        <v>0.03</v>
      </c>
      <c r="F44" s="13">
        <v>0.03</v>
      </c>
      <c r="G44" s="13">
        <v>0.03</v>
      </c>
      <c r="H44" s="13">
        <v>0.03</v>
      </c>
    </row>
    <row r="45" spans="2:10" x14ac:dyDescent="0.35">
      <c r="B45" s="17" t="s">
        <v>662</v>
      </c>
      <c r="C45" s="17"/>
      <c r="D45" s="18"/>
      <c r="E45" s="18"/>
      <c r="F45" s="18"/>
      <c r="G45" s="18"/>
      <c r="H45" s="18"/>
    </row>
    <row r="46" spans="2:10" x14ac:dyDescent="0.35">
      <c r="B46" s="115">
        <v>15</v>
      </c>
      <c r="C46" s="14" t="s">
        <v>663</v>
      </c>
      <c r="D46" s="11">
        <v>11574068.924200801</v>
      </c>
      <c r="E46" s="11">
        <v>11769431.629153099</v>
      </c>
      <c r="F46" s="11">
        <v>11062683.7555953</v>
      </c>
      <c r="G46" s="11">
        <v>10331972.2361429</v>
      </c>
      <c r="H46" s="11">
        <v>9348675.5237360392</v>
      </c>
    </row>
    <row r="47" spans="2:10" x14ac:dyDescent="0.35">
      <c r="B47" s="115" t="s">
        <v>351</v>
      </c>
      <c r="C47" s="15" t="s">
        <v>664</v>
      </c>
      <c r="D47" s="9">
        <v>6954895.738782201</v>
      </c>
      <c r="E47" s="9">
        <v>6883588.814469005</v>
      </c>
      <c r="F47" s="9">
        <v>6528404.567650198</v>
      </c>
      <c r="G47" s="9">
        <v>7026504.0679568993</v>
      </c>
      <c r="H47" s="9">
        <v>6250816.1480423436</v>
      </c>
    </row>
    <row r="48" spans="2:10" x14ac:dyDescent="0.35">
      <c r="B48" s="115" t="s">
        <v>352</v>
      </c>
      <c r="C48" s="14" t="s">
        <v>665</v>
      </c>
      <c r="D48" s="11">
        <v>2076296.0597644928</v>
      </c>
      <c r="E48" s="11">
        <v>2047184.0969778209</v>
      </c>
      <c r="F48" s="11">
        <v>2033178.9411260856</v>
      </c>
      <c r="G48" s="11">
        <v>2406809.2058812547</v>
      </c>
      <c r="H48" s="11">
        <v>1658096.3013384398</v>
      </c>
    </row>
    <row r="49" spans="2:8" x14ac:dyDescent="0.35">
      <c r="B49" s="115">
        <v>16</v>
      </c>
      <c r="C49" s="15" t="s">
        <v>666</v>
      </c>
      <c r="D49" s="9">
        <v>4878599.6790177068</v>
      </c>
      <c r="E49" s="9">
        <v>4836404.7174911825</v>
      </c>
      <c r="F49" s="9">
        <v>4495225.6265241131</v>
      </c>
      <c r="G49" s="9">
        <v>4619694.8620756445</v>
      </c>
      <c r="H49" s="9">
        <v>4592719.8467039047</v>
      </c>
    </row>
    <row r="50" spans="2:8" x14ac:dyDescent="0.35">
      <c r="B50" s="115">
        <v>17</v>
      </c>
      <c r="C50" s="14" t="s">
        <v>667</v>
      </c>
      <c r="D50" s="13">
        <v>2.3724162025385183</v>
      </c>
      <c r="E50" s="13">
        <v>2.4335079999999998</v>
      </c>
      <c r="F50" s="13">
        <v>2.4609852040173199</v>
      </c>
      <c r="G50" s="13">
        <v>2.2365053417187544</v>
      </c>
      <c r="H50" s="13">
        <v>2.0355423008101368</v>
      </c>
    </row>
    <row r="51" spans="2:8" x14ac:dyDescent="0.35">
      <c r="B51" s="591" t="s">
        <v>668</v>
      </c>
      <c r="C51" s="591"/>
      <c r="D51" s="591"/>
      <c r="E51" s="591"/>
      <c r="F51" s="591"/>
      <c r="G51" s="591"/>
      <c r="H51" s="591"/>
    </row>
    <row r="52" spans="2:8" x14ac:dyDescent="0.35">
      <c r="B52" s="115">
        <v>18</v>
      </c>
      <c r="C52" s="14" t="s">
        <v>669</v>
      </c>
      <c r="D52" s="11">
        <v>32154948.371015508</v>
      </c>
      <c r="E52" s="11">
        <v>32046277.235209543</v>
      </c>
      <c r="F52" s="11">
        <v>30909004.071034908</v>
      </c>
      <c r="G52" s="11">
        <v>30594256.657882281</v>
      </c>
      <c r="H52" s="11"/>
    </row>
    <row r="53" spans="2:8" x14ac:dyDescent="0.35">
      <c r="B53" s="115">
        <v>19</v>
      </c>
      <c r="C53" s="15" t="s">
        <v>434</v>
      </c>
      <c r="D53" s="9">
        <v>21178551.28354793</v>
      </c>
      <c r="E53" s="9">
        <v>20184011.604507599</v>
      </c>
      <c r="F53" s="9">
        <v>20161885.189594083</v>
      </c>
      <c r="G53" s="9">
        <v>20569842.212391123</v>
      </c>
      <c r="H53" s="9"/>
    </row>
    <row r="54" spans="2:8" ht="15" thickBot="1" x14ac:dyDescent="0.4">
      <c r="B54" s="116">
        <v>20</v>
      </c>
      <c r="C54" s="291" t="s">
        <v>435</v>
      </c>
      <c r="D54" s="119">
        <v>1.5182789389373552</v>
      </c>
      <c r="E54" s="119">
        <v>1.5877060449198712</v>
      </c>
      <c r="F54" s="119">
        <v>1.5330413689185978</v>
      </c>
      <c r="G54" s="119">
        <v>1.487335505152904</v>
      </c>
      <c r="H54" s="119"/>
    </row>
  </sheetData>
  <sheetProtection algorithmName="SHA-512" hashValue="pW4zN6UDu/AHkm4KJ3l8Xp35g8ZeXZs3tEXfTjiuKJzSID2uTtiZxWyMXrPPtMJ7svKmZS4dseVNcT4pUJn3Vg==" saltValue="TErn1JYOcOutG47qhu9JKg==" spinCount="100000" sheet="1" objects="1" scenarios="1"/>
  <mergeCells count="10">
    <mergeCell ref="B25:H25"/>
    <mergeCell ref="B35:H35"/>
    <mergeCell ref="B38:H38"/>
    <mergeCell ref="B42:H42"/>
    <mergeCell ref="B51:H51"/>
    <mergeCell ref="C6:H6"/>
    <mergeCell ref="B10:H10"/>
    <mergeCell ref="B14:H14"/>
    <mergeCell ref="B16:H16"/>
    <mergeCell ref="B20:H20"/>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176" t="s">
        <v>0</v>
      </c>
      <c r="C2" s="111"/>
    </row>
    <row r="3" spans="2:5" x14ac:dyDescent="0.35">
      <c r="B3" s="1"/>
      <c r="C3" s="1"/>
    </row>
    <row r="4" spans="2:5" ht="15.5" x14ac:dyDescent="0.35">
      <c r="B4" s="19" t="s">
        <v>580</v>
      </c>
      <c r="C4" s="2"/>
    </row>
    <row r="5" spans="2:5" ht="2.15" customHeight="1" x14ac:dyDescent="0.35">
      <c r="B5" s="1"/>
      <c r="C5" s="1"/>
    </row>
    <row r="6" spans="2:5" ht="2.15" customHeight="1" x14ac:dyDescent="0.35">
      <c r="B6" s="589"/>
      <c r="C6" s="589"/>
      <c r="D6" s="589"/>
      <c r="E6" s="589"/>
    </row>
    <row r="7" spans="2:5" ht="2.15" customHeight="1" x14ac:dyDescent="0.35">
      <c r="B7" s="3"/>
      <c r="C7" s="4"/>
    </row>
    <row r="8" spans="2:5" ht="15" thickBot="1" x14ac:dyDescent="0.4">
      <c r="B8" s="30"/>
      <c r="C8" s="597">
        <f>+Tartalom!B3</f>
        <v>45473</v>
      </c>
      <c r="D8" s="597"/>
      <c r="E8" s="597"/>
    </row>
    <row r="9" spans="2:5" ht="36" customHeight="1" thickBot="1" x14ac:dyDescent="0.4">
      <c r="C9" s="257" t="s">
        <v>2</v>
      </c>
      <c r="D9" s="258" t="s">
        <v>582</v>
      </c>
      <c r="E9" s="258" t="s">
        <v>583</v>
      </c>
    </row>
    <row r="10" spans="2:5" ht="23.25" customHeight="1" x14ac:dyDescent="0.35">
      <c r="C10" s="262" t="s">
        <v>584</v>
      </c>
      <c r="D10" s="263"/>
      <c r="E10" s="263"/>
    </row>
    <row r="11" spans="2:5" x14ac:dyDescent="0.35">
      <c r="C11" s="261" t="s">
        <v>589</v>
      </c>
      <c r="D11" s="256">
        <v>0</v>
      </c>
      <c r="E11" s="256">
        <v>0</v>
      </c>
    </row>
    <row r="12" spans="2:5" x14ac:dyDescent="0.35">
      <c r="C12" s="261" t="s">
        <v>585</v>
      </c>
      <c r="D12" s="256">
        <v>0</v>
      </c>
      <c r="E12" s="256">
        <v>0</v>
      </c>
    </row>
    <row r="13" spans="2:5" x14ac:dyDescent="0.35">
      <c r="C13" s="261" t="s">
        <v>590</v>
      </c>
      <c r="D13" s="256">
        <v>0</v>
      </c>
      <c r="E13" s="256">
        <v>0</v>
      </c>
    </row>
    <row r="14" spans="2:5" x14ac:dyDescent="0.35">
      <c r="C14" s="261" t="s">
        <v>586</v>
      </c>
      <c r="D14" s="210">
        <v>0</v>
      </c>
      <c r="E14" s="210">
        <v>0</v>
      </c>
    </row>
    <row r="15" spans="2:5" x14ac:dyDescent="0.35">
      <c r="C15" s="261" t="s">
        <v>581</v>
      </c>
      <c r="D15" s="210">
        <v>0</v>
      </c>
      <c r="E15" s="210">
        <v>0</v>
      </c>
    </row>
    <row r="16" spans="2:5" x14ac:dyDescent="0.35">
      <c r="C16" s="264" t="s">
        <v>587</v>
      </c>
      <c r="D16" s="265">
        <v>0</v>
      </c>
      <c r="E16" s="265">
        <v>0</v>
      </c>
    </row>
    <row r="17" spans="3:5" x14ac:dyDescent="0.35">
      <c r="C17" s="255" t="s">
        <v>588</v>
      </c>
      <c r="D17" s="224"/>
      <c r="E17" s="224"/>
    </row>
    <row r="18" spans="3:5" x14ac:dyDescent="0.35">
      <c r="C18" s="261" t="s">
        <v>591</v>
      </c>
      <c r="D18" s="186">
        <v>0</v>
      </c>
      <c r="E18" s="186">
        <v>0</v>
      </c>
    </row>
    <row r="19" spans="3:5" ht="15" thickBot="1" x14ac:dyDescent="0.4">
      <c r="C19" s="266" t="s">
        <v>592</v>
      </c>
      <c r="D19" s="259">
        <v>0</v>
      </c>
      <c r="E19" s="259">
        <v>0</v>
      </c>
    </row>
  </sheetData>
  <sheetProtection algorithmName="SHA-512" hashValue="Cea3QZGYUC4e/ZgREdFcQEmdJHKJMOL7RLcv2uoJ0vmxPkBiE5kNc3oefqfoZ/juFLdc+qjbe+6El6AhwbGIsA==" saltValue="p7anUVLv5psrcBnnzgEMOw==" spinCount="100000" sheet="1" objects="1" scenarios="1"/>
  <mergeCells count="2">
    <mergeCell ref="C8:E8"/>
    <mergeCell ref="B6:E6"/>
  </mergeCells>
  <hyperlinks>
    <hyperlink ref="B2" location="Tartalom!A1" display="Back to contents page" xr:uid="{182F5790-D899-4C19-9FF4-79847EA553C9}"/>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workbookViewId="0"/>
  </sheetViews>
  <sheetFormatPr defaultRowHeight="14.5" x14ac:dyDescent="0.35"/>
  <cols>
    <col min="1" max="2" width="4.453125" customWidth="1"/>
    <col min="3" max="3" width="65" customWidth="1"/>
    <col min="4" max="4" width="18.7265625" customWidth="1"/>
    <col min="5" max="5" width="17.54296875" customWidth="1"/>
  </cols>
  <sheetData>
    <row r="1" spans="2:5" ht="12.75" customHeight="1" x14ac:dyDescent="0.35"/>
    <row r="2" spans="2:5" x14ac:dyDescent="0.35">
      <c r="B2" s="176" t="s">
        <v>0</v>
      </c>
      <c r="C2" s="111"/>
    </row>
    <row r="3" spans="2:5" x14ac:dyDescent="0.35">
      <c r="B3" s="1"/>
      <c r="C3" s="1"/>
    </row>
    <row r="4" spans="2:5" ht="15.5" x14ac:dyDescent="0.35">
      <c r="B4" s="19" t="s">
        <v>593</v>
      </c>
      <c r="C4" s="2"/>
    </row>
    <row r="5" spans="2:5" ht="2.15" customHeight="1" x14ac:dyDescent="0.35">
      <c r="B5" s="1"/>
      <c r="C5" s="1"/>
    </row>
    <row r="6" spans="2:5" ht="2.15" customHeight="1" x14ac:dyDescent="0.35">
      <c r="B6" s="589"/>
      <c r="C6" s="589"/>
      <c r="D6" s="589"/>
      <c r="E6" s="589"/>
    </row>
    <row r="7" spans="2:5" ht="2.15" customHeight="1" x14ac:dyDescent="0.35">
      <c r="B7" s="3"/>
      <c r="C7" s="4"/>
    </row>
    <row r="8" spans="2:5" ht="15" thickBot="1" x14ac:dyDescent="0.4">
      <c r="B8" s="30"/>
      <c r="C8" s="597">
        <f>+Tartalom!B3</f>
        <v>45473</v>
      </c>
      <c r="D8" s="597"/>
      <c r="E8" s="597"/>
    </row>
    <row r="9" spans="2:5" ht="36" customHeight="1" thickBot="1" x14ac:dyDescent="0.4">
      <c r="C9" s="251" t="s">
        <v>2</v>
      </c>
      <c r="D9" s="250" t="s">
        <v>16</v>
      </c>
      <c r="E9" s="250" t="s">
        <v>536</v>
      </c>
    </row>
    <row r="10" spans="2:5" ht="23.25" customHeight="1" x14ac:dyDescent="0.35">
      <c r="C10" s="255" t="s">
        <v>595</v>
      </c>
      <c r="D10" s="232"/>
      <c r="E10" s="510">
        <v>1549.437735</v>
      </c>
    </row>
    <row r="11" spans="2:5" ht="25.5" customHeight="1" x14ac:dyDescent="0.35">
      <c r="C11" s="260" t="s">
        <v>596</v>
      </c>
      <c r="D11" s="221">
        <v>77451.882089999999</v>
      </c>
      <c r="E11" s="221">
        <v>1549.0377350000001</v>
      </c>
    </row>
    <row r="12" spans="2:5" x14ac:dyDescent="0.35">
      <c r="C12" s="261" t="s">
        <v>597</v>
      </c>
      <c r="D12" s="221">
        <v>38460.231594999997</v>
      </c>
      <c r="E12" s="221">
        <v>769.20472500000005</v>
      </c>
    </row>
    <row r="13" spans="2:5" x14ac:dyDescent="0.35">
      <c r="C13" s="261" t="s">
        <v>598</v>
      </c>
      <c r="D13" s="221">
        <v>0</v>
      </c>
      <c r="E13" s="221">
        <v>0</v>
      </c>
    </row>
    <row r="14" spans="2:5" x14ac:dyDescent="0.35">
      <c r="C14" s="261" t="s">
        <v>599</v>
      </c>
      <c r="D14" s="221">
        <v>38991.650495000002</v>
      </c>
      <c r="E14" s="221">
        <v>779.83300999999994</v>
      </c>
    </row>
    <row r="15" spans="2:5" x14ac:dyDescent="0.35">
      <c r="C15" s="261" t="s">
        <v>600</v>
      </c>
      <c r="D15" s="221">
        <v>0</v>
      </c>
      <c r="E15" s="221">
        <v>0</v>
      </c>
    </row>
    <row r="16" spans="2:5" x14ac:dyDescent="0.35">
      <c r="C16" s="260" t="s">
        <v>601</v>
      </c>
      <c r="D16" s="221">
        <v>0</v>
      </c>
      <c r="E16" s="229"/>
    </row>
    <row r="17" spans="3:5" x14ac:dyDescent="0.35">
      <c r="C17" s="260" t="s">
        <v>602</v>
      </c>
      <c r="D17" s="221">
        <v>0</v>
      </c>
      <c r="E17" s="221">
        <v>0</v>
      </c>
    </row>
    <row r="18" spans="3:5" x14ac:dyDescent="0.35">
      <c r="C18" s="260" t="s">
        <v>594</v>
      </c>
      <c r="D18" s="221">
        <v>0.4</v>
      </c>
      <c r="E18" s="221">
        <v>0.4</v>
      </c>
    </row>
    <row r="19" spans="3:5" x14ac:dyDescent="0.35">
      <c r="C19" s="260" t="s">
        <v>603</v>
      </c>
      <c r="D19" s="221">
        <v>0</v>
      </c>
      <c r="E19" s="221">
        <v>0</v>
      </c>
    </row>
    <row r="20" spans="3:5" ht="25.5" customHeight="1" x14ac:dyDescent="0.35">
      <c r="C20" s="268" t="s">
        <v>604</v>
      </c>
      <c r="D20" s="274"/>
      <c r="E20" s="269">
        <v>0</v>
      </c>
    </row>
    <row r="21" spans="3:5" ht="39" customHeight="1" x14ac:dyDescent="0.35">
      <c r="C21" s="260" t="s">
        <v>605</v>
      </c>
      <c r="D21" s="186">
        <v>0</v>
      </c>
      <c r="E21" s="186">
        <v>0</v>
      </c>
    </row>
    <row r="22" spans="3:5" x14ac:dyDescent="0.35">
      <c r="C22" s="261" t="s">
        <v>597</v>
      </c>
      <c r="D22" s="186">
        <v>0</v>
      </c>
      <c r="E22" s="186">
        <v>0</v>
      </c>
    </row>
    <row r="23" spans="3:5" x14ac:dyDescent="0.35">
      <c r="C23" s="261" t="s">
        <v>598</v>
      </c>
      <c r="D23" s="186">
        <v>0</v>
      </c>
      <c r="E23" s="186">
        <v>0</v>
      </c>
    </row>
    <row r="24" spans="3:5" x14ac:dyDescent="0.35">
      <c r="C24" s="261" t="s">
        <v>599</v>
      </c>
      <c r="D24" s="186">
        <v>0</v>
      </c>
      <c r="E24" s="186">
        <v>0</v>
      </c>
    </row>
    <row r="25" spans="3:5" x14ac:dyDescent="0.35">
      <c r="C25" s="261" t="s">
        <v>600</v>
      </c>
      <c r="D25" s="186">
        <v>0</v>
      </c>
      <c r="E25" s="186">
        <v>0</v>
      </c>
    </row>
    <row r="26" spans="3:5" x14ac:dyDescent="0.35">
      <c r="C26" s="260" t="s">
        <v>601</v>
      </c>
      <c r="D26" s="186">
        <v>0</v>
      </c>
      <c r="E26" s="229"/>
    </row>
    <row r="27" spans="3:5" x14ac:dyDescent="0.35">
      <c r="C27" s="260" t="s">
        <v>602</v>
      </c>
      <c r="D27" s="186">
        <v>0</v>
      </c>
      <c r="E27" s="186">
        <v>0</v>
      </c>
    </row>
    <row r="28" spans="3:5" x14ac:dyDescent="0.35">
      <c r="C28" s="260" t="s">
        <v>594</v>
      </c>
      <c r="D28" s="186">
        <v>0</v>
      </c>
      <c r="E28" s="186">
        <v>0</v>
      </c>
    </row>
    <row r="29" spans="3:5" ht="15" thickBot="1" x14ac:dyDescent="0.4">
      <c r="C29" s="267" t="s">
        <v>603</v>
      </c>
      <c r="D29" s="259">
        <v>0</v>
      </c>
      <c r="E29" s="259">
        <v>0</v>
      </c>
    </row>
  </sheetData>
  <sheetProtection algorithmName="SHA-512" hashValue="1maF7l3Kx5SKPYc1jOvHGE6uw6rFxdSJcSisLlTB0Fo5MiVhruV8iIQHvF/3eCPIf9Y6ym48YWbqWyDaf+7OFw==" saltValue="YeOAtOjkqjgPG32V537v7A==" spinCount="100000" sheet="1" objects="1" scenarios="1"/>
  <mergeCells count="2">
    <mergeCell ref="B6:E6"/>
    <mergeCell ref="C8:E8"/>
  </mergeCells>
  <hyperlinks>
    <hyperlink ref="B2" location="Tartalom!A1" display="Back to contents page" xr:uid="{0515FB87-0A65-4EC8-BB0B-23B84700DF2C}"/>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4FAD8-C09F-44A6-9F20-DB1377449EA1}">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x14ac:dyDescent="0.35"/>
  <cols>
    <col min="1" max="2" width="4.453125" customWidth="1"/>
    <col min="3" max="3" width="37.1796875" customWidth="1"/>
    <col min="4" max="4" width="18.7265625" customWidth="1"/>
  </cols>
  <sheetData>
    <row r="1" spans="2:4" ht="12.75" customHeight="1" x14ac:dyDescent="0.35"/>
    <row r="2" spans="2:4" x14ac:dyDescent="0.35">
      <c r="B2" s="176" t="s">
        <v>0</v>
      </c>
      <c r="C2" s="111"/>
    </row>
    <row r="3" spans="2:4" x14ac:dyDescent="0.35">
      <c r="B3" s="1"/>
      <c r="C3" s="1"/>
    </row>
    <row r="4" spans="2:4" ht="15.5" x14ac:dyDescent="0.35">
      <c r="B4" s="19" t="s">
        <v>606</v>
      </c>
      <c r="C4" s="2"/>
    </row>
    <row r="5" spans="2:4" x14ac:dyDescent="0.35">
      <c r="B5" s="1"/>
      <c r="C5" s="1"/>
    </row>
    <row r="6" spans="2:4" ht="40.5" customHeight="1" x14ac:dyDescent="0.35">
      <c r="B6" s="660" t="s">
        <v>741</v>
      </c>
      <c r="C6" s="660"/>
      <c r="D6" s="660"/>
    </row>
    <row r="7" spans="2:4" x14ac:dyDescent="0.35">
      <c r="B7" s="3"/>
      <c r="C7" s="4"/>
    </row>
    <row r="8" spans="2:4" ht="15" thickBot="1" x14ac:dyDescent="0.4">
      <c r="B8" s="30"/>
      <c r="C8" s="597">
        <f>+Tartalom!B3</f>
        <v>45473</v>
      </c>
      <c r="D8" s="597"/>
    </row>
    <row r="9" spans="2:4" x14ac:dyDescent="0.35">
      <c r="C9" s="648" t="s">
        <v>2</v>
      </c>
      <c r="D9" s="653" t="s">
        <v>179</v>
      </c>
    </row>
    <row r="10" spans="2:4" ht="23.25" customHeight="1" thickBot="1" x14ac:dyDescent="0.4">
      <c r="C10" s="649"/>
      <c r="D10" s="654"/>
    </row>
    <row r="11" spans="2:4" x14ac:dyDescent="0.35">
      <c r="C11" s="271" t="s">
        <v>614</v>
      </c>
      <c r="D11" s="272"/>
    </row>
    <row r="12" spans="2:4" x14ac:dyDescent="0.35">
      <c r="C12" s="244" t="s">
        <v>607</v>
      </c>
      <c r="D12" s="221">
        <v>71887.49897500001</v>
      </c>
    </row>
    <row r="13" spans="2:4" x14ac:dyDescent="0.35">
      <c r="C13" s="270" t="s">
        <v>608</v>
      </c>
      <c r="D13" s="221">
        <v>1476.124863</v>
      </c>
    </row>
    <row r="14" spans="2:4" x14ac:dyDescent="0.35">
      <c r="C14" s="270" t="s">
        <v>609</v>
      </c>
      <c r="D14" s="221">
        <v>288215.83266700001</v>
      </c>
    </row>
    <row r="15" spans="2:4" x14ac:dyDescent="0.35">
      <c r="C15" s="270" t="s">
        <v>610</v>
      </c>
      <c r="D15" s="221">
        <v>21783.342312500001</v>
      </c>
    </row>
    <row r="16" spans="2:4" x14ac:dyDescent="0.35">
      <c r="C16" s="273" t="s">
        <v>611</v>
      </c>
      <c r="D16" s="229"/>
    </row>
    <row r="17" spans="3:4" x14ac:dyDescent="0.35">
      <c r="C17" s="270" t="s">
        <v>612</v>
      </c>
      <c r="D17" s="221">
        <v>0</v>
      </c>
    </row>
    <row r="18" spans="3:4" x14ac:dyDescent="0.35">
      <c r="C18" s="270" t="s">
        <v>615</v>
      </c>
      <c r="D18" s="221">
        <v>19006.469862500002</v>
      </c>
    </row>
    <row r="19" spans="3:4" x14ac:dyDescent="0.35">
      <c r="C19" s="270" t="s">
        <v>616</v>
      </c>
      <c r="D19" s="221">
        <v>0</v>
      </c>
    </row>
    <row r="20" spans="3:4" x14ac:dyDescent="0.35">
      <c r="C20" s="270" t="s">
        <v>613</v>
      </c>
      <c r="D20" s="221">
        <v>0</v>
      </c>
    </row>
    <row r="21" spans="3:4" ht="15" thickBot="1" x14ac:dyDescent="0.4">
      <c r="C21" s="214" t="s">
        <v>15</v>
      </c>
      <c r="D21" s="230">
        <v>402369.26867999998</v>
      </c>
    </row>
  </sheetData>
  <sheetProtection algorithmName="SHA-512" hashValue="nbQ/uSxDr6JhegVBrRHZ75tGKd6ulDTLYG6KjkVHleCCXlBgMy56EzTEURqR7l0njnIhzZdoktlF7+lvrGkYSQ==" saltValue="p7FEy5caBf5TTpYf51Ke4g==" spinCount="100000" sheet="1" objects="1" scenarios="1"/>
  <mergeCells count="4">
    <mergeCell ref="B6:D6"/>
    <mergeCell ref="D9:D10"/>
    <mergeCell ref="C9:C10"/>
    <mergeCell ref="C8:D8"/>
  </mergeCells>
  <hyperlinks>
    <hyperlink ref="B2" location="Tartalom!A1" display="Back to contents page" xr:uid="{1E4AAE6D-2A05-480B-9553-E2B7C3CD39A8}"/>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2AC2-665B-4F3F-9FD9-71D774F1E1C8}">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K37"/>
  <sheetViews>
    <sheetView showGridLines="0" zoomScale="85" zoomScaleNormal="85" workbookViewId="0"/>
  </sheetViews>
  <sheetFormatPr defaultRowHeight="14.5" x14ac:dyDescent="0.35"/>
  <cols>
    <col min="1" max="1" width="4.453125" customWidth="1"/>
    <col min="2" max="2" width="6.1796875" customWidth="1"/>
    <col min="3" max="3" width="72.453125" customWidth="1"/>
    <col min="4" max="8" width="20.26953125" customWidth="1"/>
  </cols>
  <sheetData>
    <row r="1" spans="2:8" ht="12.75" customHeight="1" x14ac:dyDescent="0.35"/>
    <row r="2" spans="2:8" x14ac:dyDescent="0.35">
      <c r="B2" s="176" t="s">
        <v>0</v>
      </c>
      <c r="C2" s="111"/>
      <c r="D2" s="111"/>
      <c r="E2" s="111"/>
    </row>
    <row r="3" spans="2:8" x14ac:dyDescent="0.35">
      <c r="B3" s="1"/>
      <c r="C3" s="1"/>
      <c r="D3" s="1"/>
      <c r="E3" s="1"/>
    </row>
    <row r="4" spans="2:8" ht="15.5" x14ac:dyDescent="0.35">
      <c r="B4" s="19" t="s">
        <v>740</v>
      </c>
      <c r="C4" s="2"/>
      <c r="D4" s="2"/>
      <c r="E4" s="2"/>
    </row>
    <row r="5" spans="2:8" ht="2.15" customHeight="1" x14ac:dyDescent="0.35">
      <c r="B5" s="1"/>
      <c r="C5" s="1"/>
      <c r="D5" s="1"/>
      <c r="E5" s="1"/>
    </row>
    <row r="6" spans="2:8" ht="2.15" customHeight="1" x14ac:dyDescent="0.35">
      <c r="B6" s="589"/>
      <c r="C6" s="589"/>
      <c r="D6" s="589"/>
      <c r="E6" s="589"/>
    </row>
    <row r="7" spans="2:8" ht="2.15" customHeight="1" x14ac:dyDescent="0.35">
      <c r="B7" s="3"/>
      <c r="C7" s="4"/>
      <c r="D7" s="4"/>
      <c r="E7" s="4"/>
    </row>
    <row r="8" spans="2:8" ht="15" thickBot="1" x14ac:dyDescent="0.4">
      <c r="B8" s="30"/>
    </row>
    <row r="9" spans="2:8" ht="15" thickBot="1" x14ac:dyDescent="0.4">
      <c r="B9" s="30"/>
      <c r="C9" s="79" t="s">
        <v>2</v>
      </c>
      <c r="D9" s="80">
        <f>+Tartalom!B3</f>
        <v>45473</v>
      </c>
      <c r="E9" s="80">
        <f>+EOMONTH(D9,-3)</f>
        <v>45382</v>
      </c>
      <c r="F9" s="80">
        <f>+EOMONTH(E9,-3)</f>
        <v>45291</v>
      </c>
      <c r="G9" s="80">
        <f>+EOMONTH(F9,-3)</f>
        <v>45199</v>
      </c>
      <c r="H9" s="80">
        <f>EOMONTH(D9,-12)</f>
        <v>45107</v>
      </c>
    </row>
    <row r="10" spans="2:8" x14ac:dyDescent="0.35">
      <c r="C10" s="661" t="s">
        <v>618</v>
      </c>
      <c r="D10" s="661"/>
      <c r="E10" s="279"/>
      <c r="F10" s="279"/>
      <c r="G10" s="279"/>
      <c r="H10" s="320"/>
    </row>
    <row r="11" spans="2:8" ht="19.5" customHeight="1" x14ac:dyDescent="0.35">
      <c r="C11" s="288" t="s">
        <v>90</v>
      </c>
      <c r="D11" s="283">
        <v>4394792.8531727614</v>
      </c>
      <c r="E11" s="283">
        <v>4153004.0943096508</v>
      </c>
      <c r="F11" s="283">
        <v>3945569.5512501444</v>
      </c>
      <c r="G11" s="283">
        <v>3929662.4025429999</v>
      </c>
      <c r="H11" s="283">
        <v>3551484.7902699457</v>
      </c>
    </row>
    <row r="12" spans="2:8" ht="30.75" customHeight="1" x14ac:dyDescent="0.35">
      <c r="C12" s="14" t="s">
        <v>619</v>
      </c>
      <c r="D12" s="49">
        <v>4353923.0139905745</v>
      </c>
      <c r="E12" s="49">
        <v>4108580.2537626582</v>
      </c>
      <c r="F12" s="49">
        <v>3842080.0217507188</v>
      </c>
      <c r="G12" s="49">
        <v>3817462.8334909999</v>
      </c>
      <c r="H12" s="49">
        <v>3439264.6604305264</v>
      </c>
    </row>
    <row r="13" spans="2:8" ht="36.75" customHeight="1" x14ac:dyDescent="0.35">
      <c r="C13" s="14" t="s">
        <v>743</v>
      </c>
      <c r="D13" s="283">
        <v>4394792.8531727614</v>
      </c>
      <c r="E13" s="49">
        <v>4153004.0943096508</v>
      </c>
      <c r="F13" s="49">
        <v>3945569.5512501444</v>
      </c>
      <c r="G13" s="49">
        <v>3929662.4025429999</v>
      </c>
      <c r="H13" s="49">
        <v>3551484.7902699457</v>
      </c>
    </row>
    <row r="14" spans="2:8" x14ac:dyDescent="0.35">
      <c r="C14" s="288" t="s">
        <v>128</v>
      </c>
      <c r="D14" s="283">
        <v>4394792.8531727614</v>
      </c>
      <c r="E14" s="283">
        <v>4153004.0943096508</v>
      </c>
      <c r="F14" s="283">
        <v>3945569.5512501444</v>
      </c>
      <c r="G14" s="283">
        <v>3929662.4025429999</v>
      </c>
      <c r="H14" s="283">
        <v>3551484.7902699457</v>
      </c>
    </row>
    <row r="15" spans="2:8" ht="28.5" customHeight="1" x14ac:dyDescent="0.35">
      <c r="C15" s="14" t="s">
        <v>620</v>
      </c>
      <c r="D15" s="49">
        <v>4394792.8531727614</v>
      </c>
      <c r="E15" s="49">
        <v>4108580.2537626582</v>
      </c>
      <c r="F15" s="49">
        <v>3842080.0217507188</v>
      </c>
      <c r="G15" s="49">
        <v>3817462.8334909999</v>
      </c>
      <c r="H15" s="49">
        <v>3439264.6604305264</v>
      </c>
    </row>
    <row r="16" spans="2:8" ht="38.25" customHeight="1" x14ac:dyDescent="0.35">
      <c r="C16" s="14" t="s">
        <v>744</v>
      </c>
      <c r="D16" s="283">
        <v>4394792.8531727614</v>
      </c>
      <c r="E16" s="49">
        <v>4153004.0943096508</v>
      </c>
      <c r="F16" s="49">
        <v>3945569.5512501444</v>
      </c>
      <c r="G16" s="49">
        <v>3929662.4025429999</v>
      </c>
      <c r="H16" s="49">
        <v>3551484.7902699457</v>
      </c>
    </row>
    <row r="17" spans="3:11" x14ac:dyDescent="0.35">
      <c r="C17" s="288" t="s">
        <v>621</v>
      </c>
      <c r="D17" s="283">
        <v>4749799.9182041166</v>
      </c>
      <c r="E17" s="283">
        <v>4712965.6912272871</v>
      </c>
      <c r="F17" s="283">
        <v>4475379.7076225057</v>
      </c>
      <c r="G17" s="283">
        <v>4489775.9964039996</v>
      </c>
      <c r="H17" s="283">
        <v>4076507.7183024725</v>
      </c>
    </row>
    <row r="18" spans="3:11" ht="30.75" customHeight="1" x14ac:dyDescent="0.35">
      <c r="C18" s="14" t="s">
        <v>622</v>
      </c>
      <c r="D18" s="49">
        <v>4708930.0790219335</v>
      </c>
      <c r="E18" s="49">
        <v>4668541.8506802944</v>
      </c>
      <c r="F18" s="49">
        <v>4371890.1781230802</v>
      </c>
      <c r="G18" s="49">
        <v>4377576.427352</v>
      </c>
      <c r="H18" s="49">
        <v>3964287.5884630531</v>
      </c>
    </row>
    <row r="19" spans="3:11" ht="35.25" customHeight="1" x14ac:dyDescent="0.35">
      <c r="C19" s="14" t="s">
        <v>745</v>
      </c>
      <c r="D19" s="283">
        <v>4749799.9182041166</v>
      </c>
      <c r="E19" s="49">
        <v>4712965.6912272871</v>
      </c>
      <c r="F19" s="49">
        <v>4475379.7076225057</v>
      </c>
      <c r="G19" s="49">
        <v>4489775.9964039996</v>
      </c>
      <c r="H19" s="49">
        <v>4076507.7183024725</v>
      </c>
      <c r="K19" s="322"/>
    </row>
    <row r="20" spans="3:11" x14ac:dyDescent="0.35">
      <c r="C20" s="662" t="s">
        <v>623</v>
      </c>
      <c r="D20" s="662"/>
      <c r="E20" s="284"/>
      <c r="F20" s="284"/>
      <c r="G20" s="284"/>
      <c r="H20" s="284"/>
    </row>
    <row r="21" spans="3:11" x14ac:dyDescent="0.35">
      <c r="C21" s="14" t="s">
        <v>624</v>
      </c>
      <c r="D21" s="280">
        <v>25320921.754699875</v>
      </c>
      <c r="E21" s="280">
        <v>24827852.427909322</v>
      </c>
      <c r="F21" s="280">
        <v>23700282.469174743</v>
      </c>
      <c r="G21" s="280">
        <v>23922959.0744427</v>
      </c>
      <c r="H21" s="280">
        <v>22713599.953939021</v>
      </c>
    </row>
    <row r="22" spans="3:11" ht="20" x14ac:dyDescent="0.35">
      <c r="C22" s="288" t="s">
        <v>625</v>
      </c>
      <c r="D22" s="285">
        <v>25280051.915517688</v>
      </c>
      <c r="E22" s="285">
        <v>24783428.58736233</v>
      </c>
      <c r="F22" s="285">
        <v>23596792.939675316</v>
      </c>
      <c r="G22" s="285">
        <v>23810759.5053907</v>
      </c>
      <c r="H22" s="285">
        <v>22601379.8240996</v>
      </c>
    </row>
    <row r="23" spans="3:11" x14ac:dyDescent="0.35">
      <c r="C23" s="663" t="s">
        <v>626</v>
      </c>
      <c r="D23" s="663"/>
      <c r="E23" s="281"/>
      <c r="F23" s="281"/>
      <c r="G23" s="281"/>
      <c r="H23" s="281"/>
    </row>
    <row r="24" spans="3:11" ht="28.5" customHeight="1" x14ac:dyDescent="0.35">
      <c r="C24" s="288" t="s">
        <v>627</v>
      </c>
      <c r="D24" s="286">
        <v>0.17356369944775149</v>
      </c>
      <c r="E24" s="286">
        <v>0.16727198239833274</v>
      </c>
      <c r="F24" s="286">
        <v>0.16647774373077046</v>
      </c>
      <c r="G24" s="286">
        <v>0.1643</v>
      </c>
      <c r="H24" s="286">
        <v>0.15635939690194478</v>
      </c>
    </row>
    <row r="25" spans="3:11" ht="42" customHeight="1" x14ac:dyDescent="0.35">
      <c r="C25" s="14" t="s">
        <v>628</v>
      </c>
      <c r="D25" s="286">
        <v>0.17222761363547676</v>
      </c>
      <c r="E25" s="78">
        <v>0.16577933272145093</v>
      </c>
      <c r="F25" s="78">
        <v>0.16282212720910474</v>
      </c>
      <c r="G25" s="78">
        <v>0.16032511825701046</v>
      </c>
      <c r="H25" s="78">
        <v>0.15217056158506201</v>
      </c>
    </row>
    <row r="26" spans="3:11" ht="42" customHeight="1" x14ac:dyDescent="0.35">
      <c r="C26" s="14" t="s">
        <v>746</v>
      </c>
      <c r="D26" s="78">
        <v>0.17356369944775149</v>
      </c>
      <c r="E26" s="78">
        <v>0.16727198239833274</v>
      </c>
      <c r="F26" s="78">
        <v>0.16647774373077046</v>
      </c>
      <c r="G26" s="78">
        <v>0.1643</v>
      </c>
      <c r="H26" s="78">
        <v>0.15635939690194478</v>
      </c>
    </row>
    <row r="27" spans="3:11" ht="31.5" customHeight="1" x14ac:dyDescent="0.35">
      <c r="C27" s="288" t="s">
        <v>629</v>
      </c>
      <c r="D27" s="286">
        <v>0.17356369944775149</v>
      </c>
      <c r="E27" s="286">
        <v>0.16727198239833274</v>
      </c>
      <c r="F27" s="286">
        <v>0.16647774373077046</v>
      </c>
      <c r="G27" s="286">
        <v>0.1643</v>
      </c>
      <c r="H27" s="286">
        <v>0.15635939690194478</v>
      </c>
    </row>
    <row r="28" spans="3:11" ht="39.75" customHeight="1" x14ac:dyDescent="0.35">
      <c r="C28" s="14" t="s">
        <v>630</v>
      </c>
      <c r="D28" s="78">
        <v>0.17222761363547676</v>
      </c>
      <c r="E28" s="78">
        <v>0.16577933272145093</v>
      </c>
      <c r="F28" s="78">
        <v>0.16282212720910474</v>
      </c>
      <c r="G28" s="78">
        <v>0.16032511825701046</v>
      </c>
      <c r="H28" s="78">
        <v>0.15217056158506201</v>
      </c>
    </row>
    <row r="29" spans="3:11" ht="39.75" customHeight="1" x14ac:dyDescent="0.35">
      <c r="C29" s="14" t="s">
        <v>747</v>
      </c>
      <c r="D29" s="78">
        <v>0.17356369944775149</v>
      </c>
      <c r="E29" s="78">
        <v>0.16727198239833274</v>
      </c>
      <c r="F29" s="78">
        <v>0.16647774373077046</v>
      </c>
      <c r="G29" s="78">
        <v>0.1643</v>
      </c>
      <c r="H29" s="78">
        <v>0.15635939690194478</v>
      </c>
    </row>
    <row r="30" spans="3:11" ht="28.5" customHeight="1" x14ac:dyDescent="0.35">
      <c r="C30" s="288" t="s">
        <v>631</v>
      </c>
      <c r="D30" s="286">
        <v>0.18758400520401652</v>
      </c>
      <c r="E30" s="286">
        <v>0.18982574932374655</v>
      </c>
      <c r="F30" s="286">
        <v>0.18883233621554135</v>
      </c>
      <c r="G30" s="286">
        <v>0.18770000000000001</v>
      </c>
      <c r="H30" s="286">
        <v>0.17947431171497408</v>
      </c>
    </row>
    <row r="31" spans="3:11" ht="39" customHeight="1" x14ac:dyDescent="0.35">
      <c r="C31" s="14" t="s">
        <v>632</v>
      </c>
      <c r="D31" s="286">
        <v>0.18627058578671055</v>
      </c>
      <c r="E31" s="78">
        <v>0.18837352685983474</v>
      </c>
      <c r="F31" s="78">
        <v>0.18527476124826461</v>
      </c>
      <c r="G31" s="78">
        <v>0.18384866834512048</v>
      </c>
      <c r="H31" s="78">
        <v>0.17540024632637594</v>
      </c>
    </row>
    <row r="32" spans="3:11" ht="39" customHeight="1" x14ac:dyDescent="0.35">
      <c r="C32" s="14" t="s">
        <v>748</v>
      </c>
      <c r="D32" s="78">
        <v>0.18758400520401652</v>
      </c>
      <c r="E32" s="78">
        <v>0.18982574932374655</v>
      </c>
      <c r="F32" s="78">
        <v>0.18883233621554135</v>
      </c>
      <c r="G32" s="78">
        <v>0.18770000000000001</v>
      </c>
      <c r="H32" s="78">
        <v>0.17947431171497408</v>
      </c>
    </row>
    <row r="33" spans="3:8" x14ac:dyDescent="0.35">
      <c r="C33" s="662" t="s">
        <v>213</v>
      </c>
      <c r="D33" s="662"/>
      <c r="E33" s="145"/>
      <c r="F33" s="145"/>
      <c r="G33" s="145"/>
      <c r="H33" s="321"/>
    </row>
    <row r="34" spans="3:8" x14ac:dyDescent="0.35">
      <c r="C34" s="14" t="s">
        <v>633</v>
      </c>
      <c r="D34" s="49">
        <v>46058621.062419884</v>
      </c>
      <c r="E34" s="49">
        <v>44773416.316258997</v>
      </c>
      <c r="F34" s="49">
        <v>42426769.1851063</v>
      </c>
      <c r="G34" s="49">
        <v>42388056.795345001</v>
      </c>
      <c r="H34" s="49">
        <v>39645593.368951701</v>
      </c>
    </row>
    <row r="35" spans="3:8" x14ac:dyDescent="0.35">
      <c r="C35" s="288" t="s">
        <v>213</v>
      </c>
      <c r="D35" s="287">
        <v>9.5399999999999999E-2</v>
      </c>
      <c r="E35" s="287">
        <v>9.2756024356E-2</v>
      </c>
      <c r="F35" s="287">
        <v>9.2999999999999999E-2</v>
      </c>
      <c r="G35" s="287">
        <v>9.2706830640999993E-2</v>
      </c>
      <c r="H35" s="287">
        <v>8.9599999999999999E-2</v>
      </c>
    </row>
    <row r="36" spans="3:8" ht="20" x14ac:dyDescent="0.35">
      <c r="C36" s="288" t="s">
        <v>634</v>
      </c>
      <c r="D36" s="287">
        <v>9.4600000000000004E-2</v>
      </c>
      <c r="E36" s="287">
        <v>9.1854969816135057E-2</v>
      </c>
      <c r="F36" s="287">
        <v>9.0779354837680459E-2</v>
      </c>
      <c r="G36" s="287">
        <v>9.0298886502927528E-2</v>
      </c>
      <c r="H36" s="287">
        <v>8.6996488754668047E-2</v>
      </c>
    </row>
    <row r="37" spans="3:8" ht="37.5" customHeight="1" thickBot="1" x14ac:dyDescent="0.4">
      <c r="C37" s="219" t="s">
        <v>749</v>
      </c>
      <c r="D37" s="282">
        <v>9.5399999999999999E-2</v>
      </c>
      <c r="E37" s="282">
        <v>9.2756024356E-2</v>
      </c>
      <c r="F37" s="282">
        <v>9.2999999999999999E-2</v>
      </c>
      <c r="G37" s="282">
        <v>9.2706830640999993E-2</v>
      </c>
      <c r="H37" s="282">
        <v>8.9599999999999999E-2</v>
      </c>
    </row>
  </sheetData>
  <sheetProtection algorithmName="SHA-512" hashValue="tCX2UFkPxB+Kt5yCBKSGq7CZL1gGWtVFKNbDZg8vk8Fjex8a/jKchNUVnsCj69napHBffORwkN62jIpV0sMOpQ==" saltValue="Hi0MXo12+Af6CIL2X/auHw==" spinCount="100000" sheet="1" objects="1" scenarios="1"/>
  <mergeCells count="5">
    <mergeCell ref="B6:E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1E1E-43D1-496A-BB3C-4D81207816D9}">
  <sheetPr>
    <tabColor rgb="FF92D050"/>
  </sheetPr>
  <dimension ref="S27"/>
  <sheetViews>
    <sheetView showGridLines="0" workbookViewId="0"/>
  </sheetViews>
  <sheetFormatPr defaultRowHeight="14.5" x14ac:dyDescent="0.35"/>
  <sheetData>
    <row r="27" spans="19:19" x14ac:dyDescent="0.35">
      <c r="S27" s="325"/>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3AFE1-42BE-441B-912B-0F9DA7E3CBD1}">
  <sheetPr>
    <tabColor theme="9" tint="0.79998168889431442"/>
  </sheetPr>
  <dimension ref="A2:R82"/>
  <sheetViews>
    <sheetView showGridLines="0" zoomScale="55" zoomScaleNormal="55" workbookViewId="0"/>
  </sheetViews>
  <sheetFormatPr defaultColWidth="8.81640625" defaultRowHeight="12.5" x14ac:dyDescent="0.25"/>
  <cols>
    <col min="1" max="1" width="8.81640625" style="326"/>
    <col min="2" max="2" width="72.54296875" style="326" customWidth="1"/>
    <col min="3" max="3" width="21.54296875" style="326" customWidth="1"/>
    <col min="4" max="4" width="43.81640625" style="326" customWidth="1"/>
    <col min="5" max="12" width="21.54296875" style="326" customWidth="1"/>
    <col min="13" max="13" width="23.54296875" style="326" customWidth="1"/>
    <col min="14" max="17" width="21" style="326" customWidth="1"/>
    <col min="18" max="18" width="17.26953125" style="326" bestFit="1" customWidth="1"/>
    <col min="19" max="16384" width="8.81640625" style="326"/>
  </cols>
  <sheetData>
    <row r="2" spans="1:18" ht="14" x14ac:dyDescent="0.25">
      <c r="B2" s="327" t="s">
        <v>767</v>
      </c>
    </row>
    <row r="4" spans="1:18" ht="15.5" x14ac:dyDescent="0.35">
      <c r="B4" s="328" t="s">
        <v>768</v>
      </c>
    </row>
    <row r="5" spans="1:18" ht="15.5" x14ac:dyDescent="0.35">
      <c r="B5" s="328"/>
    </row>
    <row r="6" spans="1:18" ht="13" thickBot="1" x14ac:dyDescent="0.3">
      <c r="B6" s="499">
        <f>Tartalom!B3</f>
        <v>45473</v>
      </c>
    </row>
    <row r="7" spans="1:18" ht="15" customHeight="1" thickBot="1" x14ac:dyDescent="0.3">
      <c r="B7" s="666" t="s">
        <v>769</v>
      </c>
      <c r="C7" s="329" t="s">
        <v>770</v>
      </c>
      <c r="D7" s="329" t="s">
        <v>771</v>
      </c>
      <c r="E7" s="329" t="s">
        <v>772</v>
      </c>
      <c r="F7" s="329" t="s">
        <v>773</v>
      </c>
      <c r="G7" s="329" t="s">
        <v>774</v>
      </c>
      <c r="H7" s="329" t="s">
        <v>775</v>
      </c>
      <c r="I7" s="329" t="s">
        <v>142</v>
      </c>
      <c r="J7" s="329" t="s">
        <v>72</v>
      </c>
      <c r="K7" s="329" t="s">
        <v>92</v>
      </c>
      <c r="L7" s="329" t="s">
        <v>776</v>
      </c>
      <c r="M7" s="329" t="s">
        <v>777</v>
      </c>
      <c r="N7" s="329" t="s">
        <v>778</v>
      </c>
      <c r="O7" s="329" t="s">
        <v>779</v>
      </c>
      <c r="P7" s="329" t="s">
        <v>780</v>
      </c>
      <c r="Q7" s="329" t="s">
        <v>781</v>
      </c>
      <c r="R7" s="329" t="s">
        <v>782</v>
      </c>
    </row>
    <row r="8" spans="1:18" ht="76.5" customHeight="1" x14ac:dyDescent="0.25">
      <c r="B8" s="667"/>
      <c r="C8" s="664" t="s">
        <v>783</v>
      </c>
      <c r="D8" s="664"/>
      <c r="E8" s="664"/>
      <c r="F8" s="664"/>
      <c r="G8" s="664"/>
      <c r="H8" s="664" t="s">
        <v>784</v>
      </c>
      <c r="I8" s="664"/>
      <c r="J8" s="664"/>
      <c r="K8" s="664" t="s">
        <v>785</v>
      </c>
      <c r="L8" s="664"/>
      <c r="M8" s="664" t="s">
        <v>786</v>
      </c>
      <c r="N8" s="664" t="s">
        <v>787</v>
      </c>
      <c r="O8" s="664" t="s">
        <v>788</v>
      </c>
      <c r="P8" s="664" t="s">
        <v>789</v>
      </c>
      <c r="Q8" s="664" t="s">
        <v>790</v>
      </c>
      <c r="R8" s="664" t="s">
        <v>791</v>
      </c>
    </row>
    <row r="9" spans="1:18" ht="67" customHeight="1" thickBot="1" x14ac:dyDescent="0.3">
      <c r="B9" s="330"/>
      <c r="C9" s="331"/>
      <c r="D9" s="330" t="s">
        <v>792</v>
      </c>
      <c r="E9" s="330" t="s">
        <v>793</v>
      </c>
      <c r="F9" s="330" t="s">
        <v>447</v>
      </c>
      <c r="G9" s="330" t="s">
        <v>794</v>
      </c>
      <c r="H9" s="330"/>
      <c r="I9" s="330" t="s">
        <v>447</v>
      </c>
      <c r="J9" s="330" t="s">
        <v>794</v>
      </c>
      <c r="K9" s="331"/>
      <c r="L9" s="332" t="s">
        <v>795</v>
      </c>
      <c r="M9" s="665"/>
      <c r="N9" s="665"/>
      <c r="O9" s="665"/>
      <c r="P9" s="665"/>
      <c r="Q9" s="665"/>
      <c r="R9" s="665"/>
    </row>
    <row r="10" spans="1:18" s="334" customFormat="1" ht="13" x14ac:dyDescent="0.25">
      <c r="A10" s="326"/>
      <c r="B10" s="335" t="s">
        <v>796</v>
      </c>
      <c r="C10" s="448">
        <v>21565.713588602106</v>
      </c>
      <c r="D10" s="449" t="s">
        <v>1083</v>
      </c>
      <c r="E10" s="448">
        <v>37.368989493727426</v>
      </c>
      <c r="F10" s="448">
        <v>3678.0738417298685</v>
      </c>
      <c r="G10" s="448">
        <v>792.35428618695187</v>
      </c>
      <c r="H10" s="448">
        <v>-964.49991877720231</v>
      </c>
      <c r="I10" s="448">
        <v>-255.68428698554496</v>
      </c>
      <c r="J10" s="448">
        <v>-464.72032068992013</v>
      </c>
      <c r="K10" s="450">
        <v>32224732.754568402</v>
      </c>
      <c r="L10" s="450">
        <v>22916276.826433122</v>
      </c>
      <c r="M10" s="450"/>
      <c r="N10" s="448">
        <v>15724.068882108</v>
      </c>
      <c r="O10" s="448">
        <v>4398.2975606411674</v>
      </c>
      <c r="P10" s="448">
        <v>1295.1741079335411</v>
      </c>
      <c r="Q10" s="448">
        <v>148.17303791939401</v>
      </c>
      <c r="R10" s="448">
        <v>3.7519659780724615</v>
      </c>
    </row>
    <row r="11" spans="1:18" s="334" customFormat="1" ht="13" x14ac:dyDescent="0.25">
      <c r="A11" s="326"/>
      <c r="B11" s="335"/>
      <c r="C11" s="451"/>
      <c r="D11" s="452"/>
      <c r="E11" s="451"/>
      <c r="F11" s="451"/>
      <c r="G11" s="451"/>
      <c r="H11" s="451"/>
      <c r="I11" s="451"/>
      <c r="J11" s="451"/>
      <c r="K11" s="451"/>
      <c r="L11" s="451"/>
      <c r="M11" s="451"/>
      <c r="N11" s="451"/>
      <c r="O11" s="451"/>
      <c r="P11" s="451"/>
      <c r="Q11" s="451"/>
      <c r="R11" s="451"/>
    </row>
    <row r="12" spans="1:18" s="334" customFormat="1" x14ac:dyDescent="0.25">
      <c r="A12" s="326"/>
      <c r="B12" s="336" t="s">
        <v>797</v>
      </c>
      <c r="C12" s="448">
        <v>1594.5837435636429</v>
      </c>
      <c r="D12" s="448"/>
      <c r="E12" s="448">
        <v>0</v>
      </c>
      <c r="F12" s="448">
        <v>267.93440813692496</v>
      </c>
      <c r="G12" s="448">
        <v>91.983979780900981</v>
      </c>
      <c r="H12" s="448">
        <v>-106.8991604311239</v>
      </c>
      <c r="I12" s="448">
        <v>-22.531424515397983</v>
      </c>
      <c r="J12" s="448">
        <v>-56.272271708215015</v>
      </c>
      <c r="K12" s="448">
        <v>2207633.5124246711</v>
      </c>
      <c r="L12" s="448">
        <v>752502.71294452529</v>
      </c>
      <c r="M12" s="448"/>
      <c r="N12" s="448">
        <v>1144.4631163690842</v>
      </c>
      <c r="O12" s="448">
        <v>309.11515547113402</v>
      </c>
      <c r="P12" s="448">
        <v>141.00547172342502</v>
      </c>
      <c r="Q12" s="448">
        <v>0</v>
      </c>
      <c r="R12" s="448">
        <v>3.6609428484886242</v>
      </c>
    </row>
    <row r="13" spans="1:18" s="334" customFormat="1" x14ac:dyDescent="0.25">
      <c r="A13" s="326"/>
      <c r="B13" s="336"/>
      <c r="C13" s="448"/>
      <c r="D13" s="448"/>
      <c r="E13" s="448"/>
      <c r="F13" s="448"/>
      <c r="G13" s="448"/>
      <c r="H13" s="448"/>
      <c r="I13" s="448"/>
      <c r="J13" s="448"/>
      <c r="K13" s="448"/>
      <c r="L13" s="448"/>
      <c r="M13" s="448"/>
      <c r="N13" s="448"/>
      <c r="O13" s="448"/>
      <c r="P13" s="448"/>
      <c r="Q13" s="448"/>
      <c r="R13" s="448"/>
    </row>
    <row r="14" spans="1:18" s="334" customFormat="1" x14ac:dyDescent="0.25">
      <c r="A14" s="326"/>
      <c r="B14" s="336" t="s">
        <v>798</v>
      </c>
      <c r="C14" s="448">
        <v>429.24776808556692</v>
      </c>
      <c r="D14" s="448"/>
      <c r="E14" s="448">
        <v>0</v>
      </c>
      <c r="F14" s="448">
        <v>206.89574642986301</v>
      </c>
      <c r="G14" s="448">
        <v>13.406883465536</v>
      </c>
      <c r="H14" s="448">
        <v>-30.165910378406998</v>
      </c>
      <c r="I14" s="448">
        <v>-14.796835175840002</v>
      </c>
      <c r="J14" s="448">
        <v>-11.017718201703001</v>
      </c>
      <c r="K14" s="448">
        <v>533833.65398078505</v>
      </c>
      <c r="L14" s="448">
        <v>274035.39629211207</v>
      </c>
      <c r="M14" s="448"/>
      <c r="N14" s="448">
        <v>404.51831855474796</v>
      </c>
      <c r="O14" s="448">
        <v>24.729449530819004</v>
      </c>
      <c r="P14" s="448">
        <v>0</v>
      </c>
      <c r="Q14" s="448">
        <v>0</v>
      </c>
      <c r="R14" s="448">
        <v>2.7141106538501969</v>
      </c>
    </row>
    <row r="15" spans="1:18" s="334" customFormat="1" x14ac:dyDescent="0.25">
      <c r="A15" s="326"/>
      <c r="B15" s="337" t="s">
        <v>799</v>
      </c>
      <c r="C15" s="448">
        <v>9.5314025286080035</v>
      </c>
      <c r="D15" s="448"/>
      <c r="E15" s="448">
        <v>0</v>
      </c>
      <c r="F15" s="448" t="s">
        <v>1084</v>
      </c>
      <c r="G15" s="448">
        <v>1.9839010180000002E-2</v>
      </c>
      <c r="H15" s="448">
        <v>-0.30711863735299999</v>
      </c>
      <c r="I15" s="448" t="s">
        <v>1084</v>
      </c>
      <c r="J15" s="448">
        <v>-1.8748435969999998E-2</v>
      </c>
      <c r="K15" s="448">
        <v>18704.810579691457</v>
      </c>
      <c r="L15" s="448">
        <v>6962.1152971153824</v>
      </c>
      <c r="M15" s="448"/>
      <c r="N15" s="448">
        <v>9.531402528608</v>
      </c>
      <c r="O15" s="448">
        <v>0</v>
      </c>
      <c r="P15" s="448">
        <v>0</v>
      </c>
      <c r="Q15" s="448">
        <v>0</v>
      </c>
      <c r="R15" s="448">
        <v>0.95761094157545712</v>
      </c>
    </row>
    <row r="16" spans="1:18" s="334" customFormat="1" x14ac:dyDescent="0.25">
      <c r="A16" s="326"/>
      <c r="B16" s="337" t="s">
        <v>800</v>
      </c>
      <c r="C16" s="448">
        <v>114.76980334775699</v>
      </c>
      <c r="D16" s="448"/>
      <c r="E16" s="448">
        <v>0</v>
      </c>
      <c r="F16" s="448">
        <v>98.019456724255974</v>
      </c>
      <c r="G16" s="448">
        <v>6.9258750000000005E-5</v>
      </c>
      <c r="H16" s="448">
        <v>-7.2437594557410003</v>
      </c>
      <c r="I16" s="448">
        <v>-7.1853847529260007</v>
      </c>
      <c r="J16" s="448">
        <v>-6.4421389999999999E-5</v>
      </c>
      <c r="K16" s="448">
        <v>272625.76859159779</v>
      </c>
      <c r="L16" s="448">
        <v>138357.83222744035</v>
      </c>
      <c r="M16" s="448"/>
      <c r="N16" s="448">
        <v>114.769803347757</v>
      </c>
      <c r="O16" s="448">
        <v>0</v>
      </c>
      <c r="P16" s="448">
        <v>0</v>
      </c>
      <c r="Q16" s="448">
        <v>0</v>
      </c>
      <c r="R16" s="448">
        <v>3.917245852378803</v>
      </c>
    </row>
    <row r="17" spans="1:18" s="334" customFormat="1" x14ac:dyDescent="0.25">
      <c r="A17" s="326"/>
      <c r="B17" s="337" t="s">
        <v>801</v>
      </c>
      <c r="C17" s="448">
        <v>147.65591214475697</v>
      </c>
      <c r="D17" s="448"/>
      <c r="E17" s="448">
        <v>0</v>
      </c>
      <c r="F17" s="448">
        <v>5.6070608799999997</v>
      </c>
      <c r="G17" s="448">
        <v>3.0326900010000001E-2</v>
      </c>
      <c r="H17" s="448">
        <v>-3.6242242253359995</v>
      </c>
      <c r="I17" s="448">
        <v>-0.25298356</v>
      </c>
      <c r="J17" s="448">
        <v>-3.0114028340000001E-2</v>
      </c>
      <c r="K17" s="448">
        <v>23028.121148084887</v>
      </c>
      <c r="L17" s="448">
        <v>5053.5620266136084</v>
      </c>
      <c r="M17" s="448"/>
      <c r="N17" s="448">
        <v>138.27319042834696</v>
      </c>
      <c r="O17" s="448">
        <v>9.3827217164099999</v>
      </c>
      <c r="P17" s="448">
        <v>0</v>
      </c>
      <c r="Q17" s="448">
        <v>0</v>
      </c>
      <c r="R17" s="448">
        <v>1.2173970229121596</v>
      </c>
    </row>
    <row r="18" spans="1:18" s="334" customFormat="1" x14ac:dyDescent="0.25">
      <c r="A18" s="326"/>
      <c r="B18" s="337" t="s">
        <v>802</v>
      </c>
      <c r="C18" s="448">
        <v>57.266577303879984</v>
      </c>
      <c r="D18" s="448"/>
      <c r="E18" s="448">
        <v>0</v>
      </c>
      <c r="F18" s="448">
        <v>4.8121172138759984</v>
      </c>
      <c r="G18" s="448">
        <v>13.066678624836999</v>
      </c>
      <c r="H18" s="448">
        <v>-11.671880806508</v>
      </c>
      <c r="I18" s="448">
        <v>-0.33967993993000012</v>
      </c>
      <c r="J18" s="448">
        <v>-10.682442081729</v>
      </c>
      <c r="K18" s="448">
        <v>133281.02929641699</v>
      </c>
      <c r="L18" s="448">
        <v>77697.665654486686</v>
      </c>
      <c r="M18" s="448"/>
      <c r="N18" s="448">
        <v>42.03391883777001</v>
      </c>
      <c r="O18" s="448">
        <v>15.232658466110001</v>
      </c>
      <c r="P18" s="448">
        <v>0</v>
      </c>
      <c r="Q18" s="448">
        <v>0</v>
      </c>
      <c r="R18" s="448">
        <v>3.1357324213530196</v>
      </c>
    </row>
    <row r="19" spans="1:18" s="334" customFormat="1" x14ac:dyDescent="0.25">
      <c r="A19" s="326"/>
      <c r="B19" s="337" t="s">
        <v>803</v>
      </c>
      <c r="C19" s="448">
        <v>100.02407276056502</v>
      </c>
      <c r="D19" s="448"/>
      <c r="E19" s="448">
        <v>0</v>
      </c>
      <c r="F19" s="448">
        <v>98.457111611731008</v>
      </c>
      <c r="G19" s="448">
        <v>0.28996967175900007</v>
      </c>
      <c r="H19" s="448">
        <v>-7.3189272534690017</v>
      </c>
      <c r="I19" s="448">
        <v>-7.0187869229839999</v>
      </c>
      <c r="J19" s="448">
        <v>-0.286349234274</v>
      </c>
      <c r="K19" s="448">
        <v>86193.924364993902</v>
      </c>
      <c r="L19" s="448">
        <v>45964.221086456047</v>
      </c>
      <c r="M19" s="448"/>
      <c r="N19" s="448">
        <v>99.910003412265979</v>
      </c>
      <c r="O19" s="448">
        <v>0.11406934829900001</v>
      </c>
      <c r="P19" s="448">
        <v>0</v>
      </c>
      <c r="Q19" s="448">
        <v>0</v>
      </c>
      <c r="R19" s="448">
        <v>3.4690498843081383</v>
      </c>
    </row>
    <row r="20" spans="1:18" s="334" customFormat="1" x14ac:dyDescent="0.25">
      <c r="A20" s="326"/>
      <c r="B20" s="337"/>
      <c r="C20" s="448"/>
      <c r="D20" s="448"/>
      <c r="E20" s="448"/>
      <c r="F20" s="448"/>
      <c r="G20" s="448"/>
      <c r="H20" s="448"/>
      <c r="I20" s="448"/>
      <c r="J20" s="448"/>
      <c r="K20" s="448"/>
      <c r="L20" s="448"/>
      <c r="M20" s="448"/>
      <c r="N20" s="448"/>
      <c r="O20" s="448"/>
      <c r="P20" s="448"/>
      <c r="Q20" s="448"/>
      <c r="R20" s="448"/>
    </row>
    <row r="21" spans="1:18" s="334" customFormat="1" x14ac:dyDescent="0.25">
      <c r="A21" s="326"/>
      <c r="B21" s="336" t="s">
        <v>804</v>
      </c>
      <c r="C21" s="448">
        <v>4858.5433862442587</v>
      </c>
      <c r="D21" s="448"/>
      <c r="E21" s="448">
        <v>9.3574672629003324</v>
      </c>
      <c r="F21" s="448">
        <v>705.36640157280328</v>
      </c>
      <c r="G21" s="448">
        <v>216.65893769468406</v>
      </c>
      <c r="H21" s="448">
        <v>-251.94502021893814</v>
      </c>
      <c r="I21" s="448">
        <v>-47.574469175017008</v>
      </c>
      <c r="J21" s="448">
        <v>-108.05028361062497</v>
      </c>
      <c r="K21" s="448">
        <v>8131497.6582272779</v>
      </c>
      <c r="L21" s="448">
        <v>5852205.4147983445</v>
      </c>
      <c r="M21" s="448"/>
      <c r="N21" s="448">
        <v>3925.4075161174856</v>
      </c>
      <c r="O21" s="448">
        <v>914.21207585124353</v>
      </c>
      <c r="P21" s="448">
        <v>18.299803795529996</v>
      </c>
      <c r="Q21" s="448">
        <v>0.62399048000000001</v>
      </c>
      <c r="R21" s="448">
        <v>2.615494010136699</v>
      </c>
    </row>
    <row r="22" spans="1:18" s="334" customFormat="1" x14ac:dyDescent="0.25">
      <c r="A22" s="326"/>
      <c r="B22" s="337" t="s">
        <v>805</v>
      </c>
      <c r="C22" s="448">
        <v>1163.1201810176321</v>
      </c>
      <c r="D22" s="448"/>
      <c r="E22" s="448">
        <v>8.8432228773883335</v>
      </c>
      <c r="F22" s="448">
        <v>120.91027576764603</v>
      </c>
      <c r="G22" s="448">
        <v>43.497956766517994</v>
      </c>
      <c r="H22" s="448">
        <v>-50.869852869689026</v>
      </c>
      <c r="I22" s="448">
        <v>-10.124239016570998</v>
      </c>
      <c r="J22" s="448">
        <v>-31.263882055497003</v>
      </c>
      <c r="K22" s="448">
        <v>2160550.427801914</v>
      </c>
      <c r="L22" s="448">
        <v>1861881.8483274367</v>
      </c>
      <c r="M22" s="448"/>
      <c r="N22" s="448">
        <v>890.90617618406918</v>
      </c>
      <c r="O22" s="448">
        <v>260.34883245090305</v>
      </c>
      <c r="P22" s="448">
        <v>11.865172382659999</v>
      </c>
      <c r="Q22" s="448">
        <v>0</v>
      </c>
      <c r="R22" s="448">
        <v>2.704501943470452</v>
      </c>
    </row>
    <row r="23" spans="1:18" s="334" customFormat="1" x14ac:dyDescent="0.25">
      <c r="A23" s="326"/>
      <c r="B23" s="337" t="s">
        <v>806</v>
      </c>
      <c r="C23" s="448">
        <v>128.90276314026599</v>
      </c>
      <c r="D23" s="448"/>
      <c r="E23" s="448">
        <v>0</v>
      </c>
      <c r="F23" s="448">
        <v>13.967089661136999</v>
      </c>
      <c r="G23" s="448">
        <v>7.6457678135020011</v>
      </c>
      <c r="H23" s="448">
        <v>-7.2692062845140004</v>
      </c>
      <c r="I23" s="448">
        <v>-0.86314927692199994</v>
      </c>
      <c r="J23" s="448">
        <v>-4.3227795892899996</v>
      </c>
      <c r="K23" s="448">
        <v>86004.318008509494</v>
      </c>
      <c r="L23" s="448">
        <v>63239.831959917195</v>
      </c>
      <c r="M23" s="448"/>
      <c r="N23" s="448">
        <v>91.099349137041997</v>
      </c>
      <c r="O23" s="448">
        <v>36.317843500213996</v>
      </c>
      <c r="P23" s="448">
        <v>1.4855705030100002</v>
      </c>
      <c r="Q23" s="448">
        <v>0</v>
      </c>
      <c r="R23" s="448">
        <v>3.8660020934197488</v>
      </c>
    </row>
    <row r="24" spans="1:18" s="334" customFormat="1" x14ac:dyDescent="0.25">
      <c r="A24" s="326"/>
      <c r="B24" s="337" t="s">
        <v>807</v>
      </c>
      <c r="C24" s="448">
        <v>39.003619548337987</v>
      </c>
      <c r="D24" s="448"/>
      <c r="E24" s="448">
        <v>0</v>
      </c>
      <c r="F24" s="448">
        <v>0.5912719191000001</v>
      </c>
      <c r="G24" s="448">
        <v>1.2879892325000001E-2</v>
      </c>
      <c r="H24" s="448">
        <v>-0.35183747169900009</v>
      </c>
      <c r="I24" s="448">
        <v>-4.9671485888000001E-2</v>
      </c>
      <c r="J24" s="448">
        <v>-1.2879695427000001E-2</v>
      </c>
      <c r="K24" s="448">
        <v>53256.028435649787</v>
      </c>
      <c r="L24" s="448">
        <v>41306.070102231271</v>
      </c>
      <c r="M24" s="448"/>
      <c r="N24" s="448">
        <v>29.759155272368002</v>
      </c>
      <c r="O24" s="448">
        <v>9.2444642759700013</v>
      </c>
      <c r="P24" s="448">
        <v>0</v>
      </c>
      <c r="Q24" s="448">
        <v>0</v>
      </c>
      <c r="R24" s="448">
        <v>2.0023106779837487</v>
      </c>
    </row>
    <row r="25" spans="1:18" s="334" customFormat="1" x14ac:dyDescent="0.25">
      <c r="A25" s="326"/>
      <c r="B25" s="337" t="s">
        <v>808</v>
      </c>
      <c r="C25" s="448">
        <v>237.85430124607899</v>
      </c>
      <c r="D25" s="448"/>
      <c r="E25" s="448">
        <v>0</v>
      </c>
      <c r="F25" s="448">
        <v>13.750857155297</v>
      </c>
      <c r="G25" s="448">
        <v>2.3693276151380003</v>
      </c>
      <c r="H25" s="448">
        <v>-50.127227483546001</v>
      </c>
      <c r="I25" s="448">
        <v>-1.0368786424180001</v>
      </c>
      <c r="J25" s="448">
        <v>-1.199088090876</v>
      </c>
      <c r="K25" s="448">
        <v>47065.036544487637</v>
      </c>
      <c r="L25" s="448">
        <v>40133.387249799322</v>
      </c>
      <c r="M25" s="448"/>
      <c r="N25" s="448">
        <v>200.96480686622496</v>
      </c>
      <c r="O25" s="448">
        <v>36.889494379854007</v>
      </c>
      <c r="P25" s="448">
        <v>0</v>
      </c>
      <c r="Q25" s="448">
        <v>0</v>
      </c>
      <c r="R25" s="448">
        <v>2.1026762832693442</v>
      </c>
    </row>
    <row r="26" spans="1:18" s="334" customFormat="1" x14ac:dyDescent="0.25">
      <c r="A26" s="326"/>
      <c r="B26" s="337" t="s">
        <v>809</v>
      </c>
      <c r="C26" s="448">
        <v>53.721580291966035</v>
      </c>
      <c r="D26" s="448"/>
      <c r="E26" s="448">
        <v>0</v>
      </c>
      <c r="F26" s="448">
        <v>9.9507834537229982</v>
      </c>
      <c r="G26" s="448">
        <v>7.5571553940339973</v>
      </c>
      <c r="H26" s="448">
        <v>-6.214355857903997</v>
      </c>
      <c r="I26" s="448">
        <v>-0.89559311304900002</v>
      </c>
      <c r="J26" s="448">
        <v>-4.5245328291929976</v>
      </c>
      <c r="K26" s="448">
        <v>31125.315294268541</v>
      </c>
      <c r="L26" s="448">
        <v>25567.218928267521</v>
      </c>
      <c r="M26" s="448"/>
      <c r="N26" s="448">
        <v>47.077868389715029</v>
      </c>
      <c r="O26" s="448">
        <v>6.6337622901610001</v>
      </c>
      <c r="P26" s="448">
        <v>9.9496120900000005E-3</v>
      </c>
      <c r="Q26" s="448">
        <v>0</v>
      </c>
      <c r="R26" s="448">
        <v>2.1512989917694698</v>
      </c>
    </row>
    <row r="27" spans="1:18" s="334" customFormat="1" x14ac:dyDescent="0.25">
      <c r="A27" s="326"/>
      <c r="B27" s="337" t="s">
        <v>810</v>
      </c>
      <c r="C27" s="448">
        <v>17.619849789633999</v>
      </c>
      <c r="D27" s="448"/>
      <c r="E27" s="448">
        <v>0</v>
      </c>
      <c r="F27" s="448">
        <v>0.89092869413399978</v>
      </c>
      <c r="G27" s="448">
        <v>4.7027923486540004</v>
      </c>
      <c r="H27" s="448">
        <v>-3.1984283991419988</v>
      </c>
      <c r="I27" s="448">
        <v>-5.9575417748999993E-2</v>
      </c>
      <c r="J27" s="448">
        <v>-2.9739436518589994</v>
      </c>
      <c r="K27" s="448">
        <v>19970.698489307968</v>
      </c>
      <c r="L27" s="448">
        <v>18093.317806893971</v>
      </c>
      <c r="M27" s="448"/>
      <c r="N27" s="448">
        <v>15.707795026477998</v>
      </c>
      <c r="O27" s="448">
        <v>1.9120547631560001</v>
      </c>
      <c r="P27" s="448">
        <v>0</v>
      </c>
      <c r="Q27" s="448">
        <v>0</v>
      </c>
      <c r="R27" s="448">
        <v>1.9186988290515441</v>
      </c>
    </row>
    <row r="28" spans="1:18" s="334" customFormat="1" ht="20" x14ac:dyDescent="0.25">
      <c r="A28" s="326"/>
      <c r="B28" s="337" t="s">
        <v>811</v>
      </c>
      <c r="C28" s="448">
        <v>122.17218723140205</v>
      </c>
      <c r="D28" s="448"/>
      <c r="E28" s="448">
        <v>0</v>
      </c>
      <c r="F28" s="448">
        <v>25.52399240220301</v>
      </c>
      <c r="G28" s="448">
        <v>11.075452446236001</v>
      </c>
      <c r="H28" s="448">
        <v>-8.4232134104020027</v>
      </c>
      <c r="I28" s="448">
        <v>-1.8913827690619995</v>
      </c>
      <c r="J28" s="448">
        <v>-5.89523920225</v>
      </c>
      <c r="K28" s="448">
        <v>76048.389604835</v>
      </c>
      <c r="L28" s="448">
        <v>50135.011327024855</v>
      </c>
      <c r="M28" s="448"/>
      <c r="N28" s="448">
        <v>102.30815412015806</v>
      </c>
      <c r="O28" s="448">
        <v>19.569707694034001</v>
      </c>
      <c r="P28" s="448">
        <v>0.29432541721</v>
      </c>
      <c r="Q28" s="448">
        <v>0</v>
      </c>
      <c r="R28" s="448">
        <v>2.5218987235155885</v>
      </c>
    </row>
    <row r="29" spans="1:18" s="334" customFormat="1" x14ac:dyDescent="0.25">
      <c r="A29" s="326"/>
      <c r="B29" s="337" t="s">
        <v>812</v>
      </c>
      <c r="C29" s="448">
        <v>67.213331942427033</v>
      </c>
      <c r="D29" s="448"/>
      <c r="E29" s="448">
        <v>0</v>
      </c>
      <c r="F29" s="448">
        <v>6.786849611650001</v>
      </c>
      <c r="G29" s="448">
        <v>1.6952647288430003</v>
      </c>
      <c r="H29" s="448">
        <v>-2.6315915431289985</v>
      </c>
      <c r="I29" s="448">
        <v>-0.37282760699900003</v>
      </c>
      <c r="J29" s="448">
        <v>-1.581433583388</v>
      </c>
      <c r="K29" s="448">
        <v>471684.97721579822</v>
      </c>
      <c r="L29" s="448">
        <v>375974.68473499245</v>
      </c>
      <c r="M29" s="448"/>
      <c r="N29" s="448">
        <v>59.398797931866021</v>
      </c>
      <c r="O29" s="448">
        <v>7.8145340105610002</v>
      </c>
      <c r="P29" s="448">
        <v>0</v>
      </c>
      <c r="Q29" s="448">
        <v>0</v>
      </c>
      <c r="R29" s="448">
        <v>1.9662536966392363</v>
      </c>
    </row>
    <row r="30" spans="1:18" s="334" customFormat="1" x14ac:dyDescent="0.25">
      <c r="A30" s="326"/>
      <c r="B30" s="337" t="s">
        <v>813</v>
      </c>
      <c r="C30" s="448">
        <v>69.034009011626978</v>
      </c>
      <c r="D30" s="448"/>
      <c r="E30" s="448">
        <v>0</v>
      </c>
      <c r="F30" s="448">
        <v>3.7441537565289988</v>
      </c>
      <c r="G30" s="448">
        <v>4.6109961076769999</v>
      </c>
      <c r="H30" s="448">
        <v>-2.9749933833109994</v>
      </c>
      <c r="I30" s="448">
        <v>-0.15998550895099994</v>
      </c>
      <c r="J30" s="448">
        <v>-2.1851524829719997</v>
      </c>
      <c r="K30" s="448">
        <v>24841.641350601556</v>
      </c>
      <c r="L30" s="448">
        <v>21299.043548254915</v>
      </c>
      <c r="M30" s="448"/>
      <c r="N30" s="448">
        <v>51.443931847444951</v>
      </c>
      <c r="O30" s="448">
        <v>17.540562878261998</v>
      </c>
      <c r="P30" s="448">
        <v>4.9514285920000005E-2</v>
      </c>
      <c r="Q30" s="448">
        <v>0</v>
      </c>
      <c r="R30" s="448">
        <v>3.1224350747852045</v>
      </c>
    </row>
    <row r="31" spans="1:18" s="334" customFormat="1" x14ac:dyDescent="0.25">
      <c r="A31" s="326"/>
      <c r="B31" s="337" t="s">
        <v>814</v>
      </c>
      <c r="C31" s="448">
        <v>75.628700104328018</v>
      </c>
      <c r="D31" s="448"/>
      <c r="E31" s="448">
        <v>4.0401387080000002E-3</v>
      </c>
      <c r="F31" s="448">
        <v>3.0514567612079997</v>
      </c>
      <c r="G31" s="448">
        <v>4.9856200721599997</v>
      </c>
      <c r="H31" s="448">
        <v>-3.6405372216169991</v>
      </c>
      <c r="I31" s="448">
        <v>-0.19302267163799999</v>
      </c>
      <c r="J31" s="448">
        <v>-2.94986502216</v>
      </c>
      <c r="K31" s="448">
        <v>123916.41426656583</v>
      </c>
      <c r="L31" s="448">
        <v>71314.897752035395</v>
      </c>
      <c r="M31" s="448"/>
      <c r="N31" s="448">
        <v>75.553835453688023</v>
      </c>
      <c r="O31" s="448">
        <v>7.4864650640000002E-2</v>
      </c>
      <c r="P31" s="448">
        <v>0</v>
      </c>
      <c r="Q31" s="448">
        <v>0</v>
      </c>
      <c r="R31" s="448">
        <v>1.5971429864093754</v>
      </c>
    </row>
    <row r="32" spans="1:18" s="334" customFormat="1" x14ac:dyDescent="0.25">
      <c r="A32" s="326"/>
      <c r="B32" s="337" t="s">
        <v>815</v>
      </c>
      <c r="C32" s="448">
        <v>353.5550742071041</v>
      </c>
      <c r="D32" s="448"/>
      <c r="E32" s="448">
        <v>0</v>
      </c>
      <c r="F32" s="448">
        <v>55.19130061080299</v>
      </c>
      <c r="G32" s="448">
        <v>28.882922087739995</v>
      </c>
      <c r="H32" s="448">
        <v>-16.890204050964996</v>
      </c>
      <c r="I32" s="448">
        <v>-3.0622284825779995</v>
      </c>
      <c r="J32" s="448">
        <v>-11.632203293835</v>
      </c>
      <c r="K32" s="448">
        <v>751309.52868484077</v>
      </c>
      <c r="L32" s="448">
        <v>352896.50512247399</v>
      </c>
      <c r="M32" s="448"/>
      <c r="N32" s="448">
        <v>220.41064366798602</v>
      </c>
      <c r="O32" s="448">
        <v>133.10395756492798</v>
      </c>
      <c r="P32" s="448">
        <v>4.0472974190000004E-2</v>
      </c>
      <c r="Q32" s="448">
        <v>0</v>
      </c>
      <c r="R32" s="448">
        <v>3.9454074240194306</v>
      </c>
    </row>
    <row r="33" spans="1:18" s="334" customFormat="1" x14ac:dyDescent="0.25">
      <c r="A33" s="326"/>
      <c r="B33" s="337" t="s">
        <v>816</v>
      </c>
      <c r="C33" s="448">
        <v>133.89090640824395</v>
      </c>
      <c r="D33" s="448"/>
      <c r="E33" s="448">
        <v>0</v>
      </c>
      <c r="F33" s="448">
        <v>1.0078255408599999</v>
      </c>
      <c r="G33" s="448">
        <v>0.25808238812999995</v>
      </c>
      <c r="H33" s="448">
        <v>-1.7794160223579996</v>
      </c>
      <c r="I33" s="448">
        <v>-7.3514448688E-2</v>
      </c>
      <c r="J33" s="448">
        <v>-0.13066254834000002</v>
      </c>
      <c r="K33" s="448">
        <v>659677.37523057684</v>
      </c>
      <c r="L33" s="448">
        <v>288594.59527604928</v>
      </c>
      <c r="M33" s="448"/>
      <c r="N33" s="448">
        <v>112.07504846908397</v>
      </c>
      <c r="O33" s="448">
        <v>21.815857939160001</v>
      </c>
      <c r="P33" s="448">
        <v>0</v>
      </c>
      <c r="Q33" s="448">
        <v>0</v>
      </c>
      <c r="R33" s="448">
        <v>2.1239320171151772</v>
      </c>
    </row>
    <row r="34" spans="1:18" s="334" customFormat="1" x14ac:dyDescent="0.25">
      <c r="A34" s="326"/>
      <c r="B34" s="337" t="s">
        <v>817</v>
      </c>
      <c r="C34" s="448">
        <v>336.08122025980805</v>
      </c>
      <c r="D34" s="448"/>
      <c r="E34" s="448">
        <v>0</v>
      </c>
      <c r="F34" s="448">
        <v>61.085338795597998</v>
      </c>
      <c r="G34" s="448">
        <v>14.953458335813</v>
      </c>
      <c r="H34" s="448">
        <v>-10.919713276903</v>
      </c>
      <c r="I34" s="448">
        <v>-3.5789299615420003</v>
      </c>
      <c r="J34" s="448">
        <v>-5.6175923666890002</v>
      </c>
      <c r="K34" s="448">
        <v>919895.76964089205</v>
      </c>
      <c r="L34" s="448">
        <v>728001.88120502885</v>
      </c>
      <c r="M34" s="448"/>
      <c r="N34" s="448">
        <v>281.84830038200096</v>
      </c>
      <c r="O34" s="448">
        <v>54.158294036407007</v>
      </c>
      <c r="P34" s="448">
        <v>7.4625841400000004E-2</v>
      </c>
      <c r="Q34" s="448">
        <v>0</v>
      </c>
      <c r="R34" s="448">
        <v>2.3646229454377146</v>
      </c>
    </row>
    <row r="35" spans="1:18" s="334" customFormat="1" x14ac:dyDescent="0.25">
      <c r="A35" s="326"/>
      <c r="B35" s="337" t="s">
        <v>818</v>
      </c>
      <c r="C35" s="448">
        <v>205.39324009876199</v>
      </c>
      <c r="D35" s="448"/>
      <c r="E35" s="448">
        <v>0.49953850819400003</v>
      </c>
      <c r="F35" s="448">
        <v>42.540980378400995</v>
      </c>
      <c r="G35" s="448">
        <v>2.1093435004450001</v>
      </c>
      <c r="H35" s="448">
        <v>-10.695554178532001</v>
      </c>
      <c r="I35" s="448">
        <v>-3.2363661390899998</v>
      </c>
      <c r="J35" s="448">
        <v>-1.2293861292079999</v>
      </c>
      <c r="K35" s="448">
        <v>165894.07944114332</v>
      </c>
      <c r="L35" s="448">
        <v>81693.788354429751</v>
      </c>
      <c r="M35" s="448"/>
      <c r="N35" s="448">
        <v>182.13397417051698</v>
      </c>
      <c r="O35" s="448">
        <v>23.121831134154998</v>
      </c>
      <c r="P35" s="448">
        <v>0.13743479409000001</v>
      </c>
      <c r="Q35" s="448">
        <v>0</v>
      </c>
      <c r="R35" s="448">
        <v>2.7277822333145569</v>
      </c>
    </row>
    <row r="36" spans="1:18" s="334" customFormat="1" x14ac:dyDescent="0.25">
      <c r="A36" s="326"/>
      <c r="B36" s="337" t="s">
        <v>819</v>
      </c>
      <c r="C36" s="448">
        <v>405.499796136572</v>
      </c>
      <c r="D36" s="448"/>
      <c r="E36" s="448">
        <v>0</v>
      </c>
      <c r="F36" s="448">
        <v>124.02530815276698</v>
      </c>
      <c r="G36" s="448">
        <v>33.768143514439998</v>
      </c>
      <c r="H36" s="448">
        <v>-27.499415045618001</v>
      </c>
      <c r="I36" s="448">
        <v>-9.8422123919509978</v>
      </c>
      <c r="J36" s="448">
        <v>-15.767284899967001</v>
      </c>
      <c r="K36" s="448">
        <v>1085656.0303697202</v>
      </c>
      <c r="L36" s="448">
        <v>642253.49683408951</v>
      </c>
      <c r="M36" s="448"/>
      <c r="N36" s="448">
        <v>375.98683477657192</v>
      </c>
      <c r="O36" s="448">
        <v>29.512961360000002</v>
      </c>
      <c r="P36" s="448">
        <v>0</v>
      </c>
      <c r="Q36" s="448">
        <v>0</v>
      </c>
      <c r="R36" s="448">
        <v>1.9645338060435302</v>
      </c>
    </row>
    <row r="37" spans="1:18" s="334" customFormat="1" x14ac:dyDescent="0.25">
      <c r="A37" s="326"/>
      <c r="B37" s="337" t="s">
        <v>820</v>
      </c>
      <c r="C37" s="448">
        <v>376.10754766580015</v>
      </c>
      <c r="D37" s="448"/>
      <c r="E37" s="448">
        <v>0</v>
      </c>
      <c r="F37" s="448">
        <v>61.368109994780994</v>
      </c>
      <c r="G37" s="448">
        <v>22.825763086272005</v>
      </c>
      <c r="H37" s="448">
        <v>-11.302443497936004</v>
      </c>
      <c r="I37" s="448">
        <v>-2.9489329459360007</v>
      </c>
      <c r="J37" s="448">
        <v>-6.6331973602150009</v>
      </c>
      <c r="K37" s="448">
        <v>288708.78889943392</v>
      </c>
      <c r="L37" s="448">
        <v>249423.96495589428</v>
      </c>
      <c r="M37" s="448"/>
      <c r="N37" s="448">
        <v>275.05488446605307</v>
      </c>
      <c r="O37" s="448">
        <v>97.333343071676978</v>
      </c>
      <c r="P37" s="448">
        <v>3.7193201280700001</v>
      </c>
      <c r="Q37" s="448">
        <v>0</v>
      </c>
      <c r="R37" s="448">
        <v>3.0262155569037739</v>
      </c>
    </row>
    <row r="38" spans="1:18" s="334" customFormat="1" x14ac:dyDescent="0.25">
      <c r="A38" s="326"/>
      <c r="B38" s="337" t="s">
        <v>821</v>
      </c>
      <c r="C38" s="448">
        <v>170.97479202094999</v>
      </c>
      <c r="D38" s="448"/>
      <c r="E38" s="448">
        <v>0</v>
      </c>
      <c r="F38" s="448">
        <v>15.424977039017</v>
      </c>
      <c r="G38" s="448">
        <v>1.1426575072969998</v>
      </c>
      <c r="H38" s="448">
        <v>-14.036749810905</v>
      </c>
      <c r="I38" s="448">
        <v>-0.40531953781700003</v>
      </c>
      <c r="J38" s="448">
        <v>-0.63111154290400007</v>
      </c>
      <c r="K38" s="448">
        <v>143218.1439184357</v>
      </c>
      <c r="L38" s="448">
        <v>110024.04784047288</v>
      </c>
      <c r="M38" s="448"/>
      <c r="N38" s="448">
        <v>138.70631155612199</v>
      </c>
      <c r="O38" s="448">
        <v>31.633232742238</v>
      </c>
      <c r="P38" s="448">
        <v>1.1257242589999999E-2</v>
      </c>
      <c r="Q38" s="448">
        <v>0.62399048000000001</v>
      </c>
      <c r="R38" s="448">
        <v>2.9727283850709827</v>
      </c>
    </row>
    <row r="39" spans="1:18" s="334" customFormat="1" x14ac:dyDescent="0.25">
      <c r="A39" s="326"/>
      <c r="B39" s="337" t="s">
        <v>822</v>
      </c>
      <c r="C39" s="448">
        <v>184.63676714025101</v>
      </c>
      <c r="D39" s="448"/>
      <c r="E39" s="448">
        <v>0</v>
      </c>
      <c r="F39" s="448">
        <v>13.006329421028999</v>
      </c>
      <c r="G39" s="448">
        <v>12.373194269739999</v>
      </c>
      <c r="H39" s="448">
        <v>-4.9396310425759999</v>
      </c>
      <c r="I39" s="448">
        <v>-0.88029270622799993</v>
      </c>
      <c r="J39" s="448">
        <v>-3.3581773676850002</v>
      </c>
      <c r="K39" s="448">
        <v>194502.36416627871</v>
      </c>
      <c r="L39" s="448">
        <v>158817.79020512823</v>
      </c>
      <c r="M39" s="448"/>
      <c r="N39" s="448">
        <v>176.45353728167601</v>
      </c>
      <c r="O39" s="448">
        <v>8.1832298585750003</v>
      </c>
      <c r="P39" s="448">
        <v>0</v>
      </c>
      <c r="Q39" s="448">
        <v>0</v>
      </c>
      <c r="R39" s="448">
        <v>1.8046966205661066</v>
      </c>
    </row>
    <row r="40" spans="1:18" s="334" customFormat="1" x14ac:dyDescent="0.25">
      <c r="A40" s="326"/>
      <c r="B40" s="337" t="s">
        <v>823</v>
      </c>
      <c r="C40" s="448">
        <v>234.62198169027803</v>
      </c>
      <c r="D40" s="448"/>
      <c r="E40" s="448">
        <v>0</v>
      </c>
      <c r="F40" s="448">
        <v>51.185952129067005</v>
      </c>
      <c r="G40" s="448">
        <v>4.787472134693</v>
      </c>
      <c r="H40" s="448">
        <v>-7.0989473251399975</v>
      </c>
      <c r="I40" s="448">
        <v>-3.367461966401001</v>
      </c>
      <c r="J40" s="448">
        <v>-2.5797180668339998</v>
      </c>
      <c r="K40" s="448">
        <v>236239.27700963698</v>
      </c>
      <c r="L40" s="448">
        <v>194144.85241881775</v>
      </c>
      <c r="M40" s="448"/>
      <c r="N40" s="448">
        <v>204.68329369388499</v>
      </c>
      <c r="O40" s="448">
        <v>29.470069009223</v>
      </c>
      <c r="P40" s="448">
        <v>0.46861898717000006</v>
      </c>
      <c r="Q40" s="448">
        <v>0</v>
      </c>
      <c r="R40" s="448">
        <v>2.1454879836994722</v>
      </c>
    </row>
    <row r="41" spans="1:18" s="334" customFormat="1" x14ac:dyDescent="0.25">
      <c r="A41" s="326"/>
      <c r="B41" s="337" t="s">
        <v>824</v>
      </c>
      <c r="C41" s="448">
        <v>179.73169550948299</v>
      </c>
      <c r="D41" s="448"/>
      <c r="E41" s="448">
        <v>1.0665738609999998E-2</v>
      </c>
      <c r="F41" s="448">
        <v>9.6612811043929998</v>
      </c>
      <c r="G41" s="448">
        <v>2.9376046060849998</v>
      </c>
      <c r="H41" s="448">
        <v>-2.6597824205070002</v>
      </c>
      <c r="I41" s="448">
        <v>-0.216730719938</v>
      </c>
      <c r="J41" s="448">
        <v>-1.1885514470460001</v>
      </c>
      <c r="K41" s="448">
        <v>361344.0065472413</v>
      </c>
      <c r="L41" s="448">
        <v>291350.94145653187</v>
      </c>
      <c r="M41" s="448"/>
      <c r="N41" s="448">
        <v>146.99207765263404</v>
      </c>
      <c r="O41" s="448">
        <v>32.739617856849001</v>
      </c>
      <c r="P41" s="448">
        <v>0</v>
      </c>
      <c r="Q41" s="448">
        <v>0</v>
      </c>
      <c r="R41" s="448">
        <v>2.425160671099408</v>
      </c>
    </row>
    <row r="42" spans="1:18" s="334" customFormat="1" x14ac:dyDescent="0.25">
      <c r="A42" s="326"/>
      <c r="B42" s="337" t="s">
        <v>825</v>
      </c>
      <c r="C42" s="448">
        <v>120.38379005291996</v>
      </c>
      <c r="D42" s="448"/>
      <c r="E42" s="448">
        <v>0</v>
      </c>
      <c r="F42" s="448">
        <v>42.132072620189</v>
      </c>
      <c r="G42" s="448">
        <v>0.70721741693700002</v>
      </c>
      <c r="H42" s="448">
        <v>-3.6869708545810007</v>
      </c>
      <c r="I42" s="448">
        <v>-2.7163888394310001</v>
      </c>
      <c r="J42" s="448">
        <v>-0.427793046003</v>
      </c>
      <c r="K42" s="448">
        <v>81594.346971827646</v>
      </c>
      <c r="L42" s="448">
        <v>63259.199657132704</v>
      </c>
      <c r="M42" s="448"/>
      <c r="N42" s="448">
        <v>94.351730584900025</v>
      </c>
      <c r="O42" s="448">
        <v>26.028186058260001</v>
      </c>
      <c r="P42" s="448">
        <v>0</v>
      </c>
      <c r="Q42" s="448">
        <v>0</v>
      </c>
      <c r="R42" s="448">
        <v>2.7252846490949296</v>
      </c>
    </row>
    <row r="43" spans="1:18" s="334" customFormat="1" x14ac:dyDescent="0.25">
      <c r="A43" s="326"/>
      <c r="B43" s="337" t="s">
        <v>826</v>
      </c>
      <c r="C43" s="448">
        <v>72.028529956830013</v>
      </c>
      <c r="D43" s="448"/>
      <c r="E43" s="448">
        <v>0</v>
      </c>
      <c r="F43" s="448">
        <v>11.786878945764002</v>
      </c>
      <c r="G43" s="448">
        <v>1.300802923525</v>
      </c>
      <c r="H43" s="448">
        <v>-2.2799561655689988</v>
      </c>
      <c r="I43" s="448">
        <v>-0.61328180707200008</v>
      </c>
      <c r="J43" s="448">
        <v>-0.98633954500900012</v>
      </c>
      <c r="K43" s="448">
        <v>91643.106162794546</v>
      </c>
      <c r="L43" s="448">
        <v>75569.677821664096</v>
      </c>
      <c r="M43" s="448"/>
      <c r="N43" s="448">
        <v>63.623615767203034</v>
      </c>
      <c r="O43" s="448">
        <v>8.391894508556998</v>
      </c>
      <c r="P43" s="448">
        <v>1.3019681070000001E-2</v>
      </c>
      <c r="Q43" s="448">
        <v>0</v>
      </c>
      <c r="R43" s="448">
        <v>2.3533742279311713</v>
      </c>
    </row>
    <row r="44" spans="1:18" s="334" customFormat="1" x14ac:dyDescent="0.25">
      <c r="A44" s="326"/>
      <c r="B44" s="337" t="s">
        <v>827</v>
      </c>
      <c r="C44" s="448">
        <v>50.116199036480012</v>
      </c>
      <c r="D44" s="448"/>
      <c r="E44" s="448">
        <v>0</v>
      </c>
      <c r="F44" s="448">
        <v>6.7558757483320004</v>
      </c>
      <c r="G44" s="448">
        <v>0.91412830156899982</v>
      </c>
      <c r="H44" s="448">
        <v>-0.96023859229000053</v>
      </c>
      <c r="I44" s="448">
        <v>-0.55686078049300003</v>
      </c>
      <c r="J44" s="448">
        <v>-0.15409976980100001</v>
      </c>
      <c r="K44" s="448">
        <v>22946.931173037628</v>
      </c>
      <c r="L44" s="448">
        <v>18211.861288459939</v>
      </c>
      <c r="M44" s="448"/>
      <c r="N44" s="448">
        <v>42.086267732790006</v>
      </c>
      <c r="O44" s="448">
        <v>8.0060938865700013</v>
      </c>
      <c r="P44" s="448">
        <v>2.3837417119999999E-2</v>
      </c>
      <c r="Q44" s="448">
        <v>0</v>
      </c>
      <c r="R44" s="448">
        <v>2.4797189146063086</v>
      </c>
    </row>
    <row r="45" spans="1:18" s="334" customFormat="1" x14ac:dyDescent="0.25">
      <c r="A45" s="326"/>
      <c r="B45" s="337" t="s">
        <v>828</v>
      </c>
      <c r="C45" s="448">
        <v>61.251322737074986</v>
      </c>
      <c r="D45" s="448"/>
      <c r="E45" s="448">
        <v>0</v>
      </c>
      <c r="F45" s="448">
        <v>11.026511909174999</v>
      </c>
      <c r="G45" s="448">
        <v>1.5449344369110001</v>
      </c>
      <c r="H45" s="448">
        <v>-1.4947540101049996</v>
      </c>
      <c r="I45" s="448">
        <v>-0.42962293860499995</v>
      </c>
      <c r="J45" s="448">
        <v>-0.80537002417699999</v>
      </c>
      <c r="K45" s="448">
        <v>34404.662999478125</v>
      </c>
      <c r="L45" s="448">
        <v>29017.500625315759</v>
      </c>
      <c r="M45" s="448"/>
      <c r="N45" s="448">
        <v>46.78112568700498</v>
      </c>
      <c r="O45" s="448">
        <v>14.367385930890002</v>
      </c>
      <c r="P45" s="448">
        <v>0.10281111917999999</v>
      </c>
      <c r="Q45" s="448">
        <v>0</v>
      </c>
      <c r="R45" s="448">
        <v>3.0630060070992244</v>
      </c>
    </row>
    <row r="46" spans="1:18" s="334" customFormat="1" x14ac:dyDescent="0.25">
      <c r="A46" s="326"/>
      <c r="B46" s="337"/>
      <c r="C46" s="448"/>
      <c r="D46" s="448"/>
      <c r="E46" s="448"/>
      <c r="F46" s="448"/>
      <c r="G46" s="448"/>
      <c r="H46" s="448"/>
      <c r="I46" s="448"/>
      <c r="J46" s="448"/>
      <c r="K46" s="448"/>
      <c r="L46" s="448"/>
      <c r="M46" s="448"/>
      <c r="N46" s="448"/>
      <c r="O46" s="448"/>
      <c r="P46" s="448"/>
      <c r="Q46" s="448"/>
      <c r="R46" s="448"/>
    </row>
    <row r="47" spans="1:18" s="334" customFormat="1" x14ac:dyDescent="0.25">
      <c r="A47" s="326"/>
      <c r="B47" s="336" t="s">
        <v>829</v>
      </c>
      <c r="C47" s="448">
        <v>2168.6186140452883</v>
      </c>
      <c r="D47" s="448"/>
      <c r="E47" s="448">
        <v>2.3532216176122001</v>
      </c>
      <c r="F47" s="448">
        <v>354.98459049906904</v>
      </c>
      <c r="G47" s="448">
        <v>3.0635424164309994</v>
      </c>
      <c r="H47" s="448">
        <v>-38.121400107291997</v>
      </c>
      <c r="I47" s="448">
        <v>-23.741917247806999</v>
      </c>
      <c r="J47" s="448">
        <v>-0.64463962494999993</v>
      </c>
      <c r="K47" s="448">
        <v>4556717.2813781798</v>
      </c>
      <c r="L47" s="448">
        <v>2612442.038024189</v>
      </c>
      <c r="M47" s="448">
        <v>0.217</v>
      </c>
      <c r="N47" s="448">
        <v>1258.9700357849588</v>
      </c>
      <c r="O47" s="448">
        <v>471.02814809095901</v>
      </c>
      <c r="P47" s="448">
        <v>419.09423523936999</v>
      </c>
      <c r="Q47" s="448">
        <v>19.526194929999999</v>
      </c>
      <c r="R47" s="448">
        <v>5.8451312233254775</v>
      </c>
    </row>
    <row r="48" spans="1:18" s="334" customFormat="1" x14ac:dyDescent="0.25">
      <c r="A48" s="326"/>
      <c r="B48" s="337" t="s">
        <v>830</v>
      </c>
      <c r="C48" s="448">
        <v>1590.8618088359592</v>
      </c>
      <c r="D48" s="448"/>
      <c r="E48" s="448">
        <v>2.3273545972000003</v>
      </c>
      <c r="F48" s="448">
        <v>316.55191295306901</v>
      </c>
      <c r="G48" s="448">
        <v>1.5562943106410001</v>
      </c>
      <c r="H48" s="448">
        <v>-32.066419676526998</v>
      </c>
      <c r="I48" s="448">
        <v>-21.285668214422</v>
      </c>
      <c r="J48" s="448">
        <v>-0.26916371132</v>
      </c>
      <c r="K48" s="448">
        <v>1930785.1753633399</v>
      </c>
      <c r="L48" s="448">
        <v>720056.18480680499</v>
      </c>
      <c r="M48" s="448">
        <v>0.3</v>
      </c>
      <c r="N48" s="448">
        <v>792.41288478609977</v>
      </c>
      <c r="O48" s="448">
        <v>380.03575144779904</v>
      </c>
      <c r="P48" s="448">
        <v>398.88697767206003</v>
      </c>
      <c r="Q48" s="448">
        <v>19.526194929999999</v>
      </c>
      <c r="R48" s="448">
        <v>6.7219760548761549</v>
      </c>
    </row>
    <row r="49" spans="1:18" s="334" customFormat="1" x14ac:dyDescent="0.25">
      <c r="A49" s="326"/>
      <c r="B49" s="337" t="s">
        <v>831</v>
      </c>
      <c r="C49" s="448">
        <v>1143.5869223951634</v>
      </c>
      <c r="D49" s="448"/>
      <c r="E49" s="448">
        <v>0</v>
      </c>
      <c r="F49" s="448">
        <v>37.202004530599993</v>
      </c>
      <c r="G49" s="448">
        <v>1.5562943106410001</v>
      </c>
      <c r="H49" s="448">
        <v>-16.582819308725998</v>
      </c>
      <c r="I49" s="448">
        <v>-2.3786991774439996</v>
      </c>
      <c r="J49" s="448">
        <v>-4.8607896679999998E-2</v>
      </c>
      <c r="K49" s="448">
        <v>1508320.7034070501</v>
      </c>
      <c r="L49" s="448">
        <v>438118.40710305521</v>
      </c>
      <c r="M49" s="448">
        <v>0.44600000000000001</v>
      </c>
      <c r="N49" s="448">
        <v>426.07099697594373</v>
      </c>
      <c r="O49" s="448">
        <v>323.00469137715902</v>
      </c>
      <c r="P49" s="448">
        <v>394.51123404206004</v>
      </c>
      <c r="Q49" s="448">
        <v>0</v>
      </c>
      <c r="R49" s="448">
        <v>7.7083050742469874</v>
      </c>
    </row>
    <row r="50" spans="1:18" s="334" customFormat="1" x14ac:dyDescent="0.25">
      <c r="A50" s="326"/>
      <c r="B50" s="337" t="s">
        <v>832</v>
      </c>
      <c r="C50" s="448">
        <v>488.84995469678501</v>
      </c>
      <c r="D50" s="448"/>
      <c r="E50" s="448">
        <v>2.5867020412200001E-2</v>
      </c>
      <c r="F50" s="448">
        <v>37.248096853809997</v>
      </c>
      <c r="G50" s="448">
        <v>5.9559023920000002E-2</v>
      </c>
      <c r="H50" s="448">
        <v>-5.2131468427450018</v>
      </c>
      <c r="I50" s="448">
        <v>-2.3895481757259995</v>
      </c>
      <c r="J50" s="448">
        <v>-5.8033231759999998E-2</v>
      </c>
      <c r="K50" s="448">
        <v>1889756.8927857752</v>
      </c>
      <c r="L50" s="448">
        <v>1261782.5781662534</v>
      </c>
      <c r="M50" s="448"/>
      <c r="N50" s="448">
        <v>400.07617421810494</v>
      </c>
      <c r="O50" s="448">
        <v>88.77378047868001</v>
      </c>
      <c r="P50" s="448">
        <v>0</v>
      </c>
      <c r="Q50" s="448">
        <v>0</v>
      </c>
      <c r="R50" s="448">
        <v>3.2533445841796316</v>
      </c>
    </row>
    <row r="51" spans="1:18" s="334" customFormat="1" x14ac:dyDescent="0.25">
      <c r="A51" s="326"/>
      <c r="B51" s="337" t="s">
        <v>833</v>
      </c>
      <c r="C51" s="448">
        <v>88.906850512544025</v>
      </c>
      <c r="D51" s="448"/>
      <c r="E51" s="448">
        <v>0</v>
      </c>
      <c r="F51" s="448">
        <v>1.18458069219</v>
      </c>
      <c r="G51" s="448">
        <v>1.4476890818699999</v>
      </c>
      <c r="H51" s="448">
        <v>-0.84183358801999986</v>
      </c>
      <c r="I51" s="448">
        <v>-6.6700857658999996E-2</v>
      </c>
      <c r="J51" s="448">
        <v>-0.31744268186999997</v>
      </c>
      <c r="K51" s="448">
        <v>736175.21322906297</v>
      </c>
      <c r="L51" s="448">
        <v>630603.27505113056</v>
      </c>
      <c r="M51" s="448"/>
      <c r="N51" s="448">
        <v>66.480976780753991</v>
      </c>
      <c r="O51" s="448">
        <v>2.2186161644799998</v>
      </c>
      <c r="P51" s="448">
        <v>20.207257567310002</v>
      </c>
      <c r="Q51" s="448">
        <v>0</v>
      </c>
      <c r="R51" s="448">
        <v>4.4060500622970205</v>
      </c>
    </row>
    <row r="52" spans="1:18" s="334" customFormat="1" x14ac:dyDescent="0.25">
      <c r="A52" s="326"/>
      <c r="B52" s="337"/>
      <c r="C52" s="448"/>
      <c r="D52" s="448"/>
      <c r="E52" s="448"/>
      <c r="F52" s="448"/>
      <c r="G52" s="448"/>
      <c r="H52" s="448"/>
      <c r="I52" s="448"/>
      <c r="J52" s="448"/>
      <c r="K52" s="448"/>
      <c r="L52" s="448"/>
      <c r="M52" s="448"/>
      <c r="N52" s="448"/>
      <c r="O52" s="448"/>
      <c r="P52" s="448"/>
      <c r="Q52" s="448"/>
      <c r="R52" s="448"/>
    </row>
    <row r="53" spans="1:18" s="334" customFormat="1" x14ac:dyDescent="0.25">
      <c r="A53" s="326"/>
      <c r="B53" s="336" t="s">
        <v>834</v>
      </c>
      <c r="C53" s="448">
        <v>195.62349430119701</v>
      </c>
      <c r="D53" s="448"/>
      <c r="E53" s="448">
        <v>0</v>
      </c>
      <c r="F53" s="448">
        <v>59.012076235818995</v>
      </c>
      <c r="G53" s="448">
        <v>1.2900054007200001</v>
      </c>
      <c r="H53" s="448">
        <v>-10.902587552748999</v>
      </c>
      <c r="I53" s="448">
        <v>-9.0540187961550007</v>
      </c>
      <c r="J53" s="448">
        <v>-1.002046648444</v>
      </c>
      <c r="K53" s="448">
        <v>87710.443809284188</v>
      </c>
      <c r="L53" s="448">
        <v>53954.110253345789</v>
      </c>
      <c r="M53" s="448"/>
      <c r="N53" s="448">
        <v>122.00784838269402</v>
      </c>
      <c r="O53" s="448">
        <v>63.944220938883007</v>
      </c>
      <c r="P53" s="448">
        <v>9.6714249796200011</v>
      </c>
      <c r="Q53" s="448">
        <v>0</v>
      </c>
      <c r="R53" s="448">
        <v>4.4911116390262729</v>
      </c>
    </row>
    <row r="54" spans="1:18" s="334" customFormat="1" x14ac:dyDescent="0.25">
      <c r="A54" s="326"/>
      <c r="B54" s="336"/>
      <c r="C54" s="448"/>
      <c r="D54" s="448"/>
      <c r="E54" s="448"/>
      <c r="F54" s="448"/>
      <c r="G54" s="448"/>
      <c r="H54" s="448"/>
      <c r="I54" s="448"/>
      <c r="J54" s="448"/>
      <c r="K54" s="448"/>
      <c r="L54" s="448"/>
      <c r="M54" s="448"/>
      <c r="N54" s="448"/>
      <c r="O54" s="448"/>
      <c r="P54" s="448"/>
      <c r="Q54" s="448"/>
      <c r="R54" s="448"/>
    </row>
    <row r="55" spans="1:18" s="334" customFormat="1" x14ac:dyDescent="0.25">
      <c r="A55" s="326"/>
      <c r="B55" s="336" t="s">
        <v>835</v>
      </c>
      <c r="C55" s="448">
        <v>1901.072619448518</v>
      </c>
      <c r="D55" s="448"/>
      <c r="E55" s="448">
        <v>0</v>
      </c>
      <c r="F55" s="448">
        <v>252.86524255531498</v>
      </c>
      <c r="G55" s="448">
        <v>94.661723307662029</v>
      </c>
      <c r="H55" s="448">
        <v>-102.41391869536724</v>
      </c>
      <c r="I55" s="448">
        <v>-16.943684774704003</v>
      </c>
      <c r="J55" s="448">
        <v>-65.617906465443014</v>
      </c>
      <c r="K55" s="448">
        <v>1890885.7354146787</v>
      </c>
      <c r="L55" s="448">
        <v>1631383.0273017813</v>
      </c>
      <c r="M55" s="448"/>
      <c r="N55" s="448">
        <v>1459.3158348129855</v>
      </c>
      <c r="O55" s="448">
        <v>250.22372819541698</v>
      </c>
      <c r="P55" s="448">
        <v>191.53305644011598</v>
      </c>
      <c r="Q55" s="448">
        <v>0</v>
      </c>
      <c r="R55" s="448">
        <v>3.5442607372308701</v>
      </c>
    </row>
    <row r="56" spans="1:18" s="334" customFormat="1" x14ac:dyDescent="0.25">
      <c r="A56" s="326"/>
      <c r="B56" s="337" t="s">
        <v>836</v>
      </c>
      <c r="C56" s="448">
        <v>979.74273403597545</v>
      </c>
      <c r="D56" s="448"/>
      <c r="E56" s="448">
        <v>0</v>
      </c>
      <c r="F56" s="448">
        <v>125.34628331682804</v>
      </c>
      <c r="G56" s="448">
        <v>45.966222542626049</v>
      </c>
      <c r="H56" s="448">
        <v>-55.804655830657246</v>
      </c>
      <c r="I56" s="448">
        <v>-8.9146305730470008</v>
      </c>
      <c r="J56" s="448">
        <v>-33.852674924033998</v>
      </c>
      <c r="K56" s="448">
        <v>1080245.5676666801</v>
      </c>
      <c r="L56" s="448">
        <v>928824.78998707596</v>
      </c>
      <c r="M56" s="448"/>
      <c r="N56" s="448">
        <v>755.2530819851363</v>
      </c>
      <c r="O56" s="448">
        <v>160.42585034161002</v>
      </c>
      <c r="P56" s="448">
        <v>64.063801709229992</v>
      </c>
      <c r="Q56" s="448">
        <v>0</v>
      </c>
      <c r="R56" s="448">
        <v>3.187425039724689</v>
      </c>
    </row>
    <row r="57" spans="1:18" s="334" customFormat="1" x14ac:dyDescent="0.25">
      <c r="A57" s="326"/>
      <c r="B57" s="337" t="s">
        <v>837</v>
      </c>
      <c r="C57" s="448">
        <v>463.53652851701833</v>
      </c>
      <c r="D57" s="448"/>
      <c r="E57" s="448">
        <v>0</v>
      </c>
      <c r="F57" s="448">
        <v>47.27851875220599</v>
      </c>
      <c r="G57" s="448">
        <v>15.726893494961999</v>
      </c>
      <c r="H57" s="448">
        <v>-16.484531159375997</v>
      </c>
      <c r="I57" s="448">
        <v>-3.4833617456980011</v>
      </c>
      <c r="J57" s="448">
        <v>-9.0123606987880027</v>
      </c>
      <c r="K57" s="448">
        <v>350776.39270142245</v>
      </c>
      <c r="L57" s="448">
        <v>301431.70092356671</v>
      </c>
      <c r="M57" s="448"/>
      <c r="N57" s="448">
        <v>310.19570373171905</v>
      </c>
      <c r="O57" s="448">
        <v>34.198966665819007</v>
      </c>
      <c r="P57" s="448">
        <v>119.14185811948001</v>
      </c>
      <c r="Q57" s="448">
        <v>0</v>
      </c>
      <c r="R57" s="448">
        <v>5.4573698251167135</v>
      </c>
    </row>
    <row r="58" spans="1:18" s="334" customFormat="1" x14ac:dyDescent="0.25">
      <c r="A58" s="326"/>
      <c r="B58" s="337" t="s">
        <v>838</v>
      </c>
      <c r="C58" s="448">
        <v>457.7933568955242</v>
      </c>
      <c r="D58" s="448"/>
      <c r="E58" s="448">
        <v>0</v>
      </c>
      <c r="F58" s="448">
        <v>80.240440486281003</v>
      </c>
      <c r="G58" s="448">
        <v>32.968607270073996</v>
      </c>
      <c r="H58" s="448">
        <v>-30.124731705334003</v>
      </c>
      <c r="I58" s="448">
        <v>-4.5456924559589984</v>
      </c>
      <c r="J58" s="448">
        <v>-22.752870842621007</v>
      </c>
      <c r="K58" s="448">
        <v>459863.77504657611</v>
      </c>
      <c r="L58" s="448">
        <v>401126.53639113868</v>
      </c>
      <c r="M58" s="448"/>
      <c r="N58" s="448">
        <v>393.86704909613024</v>
      </c>
      <c r="O58" s="448">
        <v>55.598911187988008</v>
      </c>
      <c r="P58" s="448">
        <v>8.3273966114059981</v>
      </c>
      <c r="Q58" s="448">
        <v>0</v>
      </c>
      <c r="R58" s="448">
        <v>2.3708300718330855</v>
      </c>
    </row>
    <row r="59" spans="1:18" s="334" customFormat="1" x14ac:dyDescent="0.25">
      <c r="A59" s="326"/>
      <c r="B59" s="337"/>
      <c r="C59" s="448"/>
      <c r="D59" s="448"/>
      <c r="E59" s="448"/>
      <c r="F59" s="448"/>
      <c r="G59" s="448"/>
      <c r="H59" s="448"/>
      <c r="I59" s="448"/>
      <c r="J59" s="448"/>
      <c r="K59" s="448"/>
      <c r="L59" s="448"/>
      <c r="M59" s="448"/>
      <c r="N59" s="448"/>
      <c r="O59" s="448"/>
      <c r="P59" s="448"/>
      <c r="Q59" s="448"/>
      <c r="R59" s="448"/>
    </row>
    <row r="60" spans="1:18" s="334" customFormat="1" x14ac:dyDescent="0.25">
      <c r="A60" s="326"/>
      <c r="B60" s="336" t="s">
        <v>839</v>
      </c>
      <c r="C60" s="448">
        <v>5047.3519490597255</v>
      </c>
      <c r="D60" s="448"/>
      <c r="E60" s="448">
        <v>1.3990578509199998</v>
      </c>
      <c r="F60" s="448">
        <v>629.15191408089777</v>
      </c>
      <c r="G60" s="448">
        <v>199.93274184917885</v>
      </c>
      <c r="H60" s="448">
        <v>-227.62971556227794</v>
      </c>
      <c r="I60" s="448">
        <v>-40.270473079689005</v>
      </c>
      <c r="J60" s="448">
        <v>-140.91483749247206</v>
      </c>
      <c r="K60" s="448">
        <v>10361418.305377135</v>
      </c>
      <c r="L60" s="448">
        <v>7832619.2870560884</v>
      </c>
      <c r="M60" s="448"/>
      <c r="N60" s="448">
        <v>4497.6911226431557</v>
      </c>
      <c r="O60" s="448">
        <v>540.61854164619717</v>
      </c>
      <c r="P60" s="448">
        <v>8.9488487030570028</v>
      </c>
      <c r="Q60" s="448">
        <v>9.3436067314000004E-2</v>
      </c>
      <c r="R60" s="448">
        <v>1.9510808973298319</v>
      </c>
    </row>
    <row r="61" spans="1:18" s="334" customFormat="1" x14ac:dyDescent="0.25">
      <c r="A61" s="326"/>
      <c r="B61" s="336"/>
      <c r="C61" s="448"/>
      <c r="D61" s="448"/>
      <c r="E61" s="448"/>
      <c r="F61" s="448"/>
      <c r="G61" s="448"/>
      <c r="H61" s="448"/>
      <c r="I61" s="448"/>
      <c r="J61" s="448"/>
      <c r="K61" s="448"/>
      <c r="L61" s="448"/>
      <c r="M61" s="448"/>
      <c r="N61" s="448"/>
      <c r="O61" s="448"/>
      <c r="P61" s="448"/>
      <c r="Q61" s="448"/>
      <c r="R61" s="448"/>
    </row>
    <row r="62" spans="1:18" s="334" customFormat="1" x14ac:dyDescent="0.25">
      <c r="A62" s="326"/>
      <c r="B62" s="336" t="s">
        <v>840</v>
      </c>
      <c r="C62" s="448">
        <v>1644.1231783907938</v>
      </c>
      <c r="D62" s="448"/>
      <c r="E62" s="448">
        <v>24.259242762294896</v>
      </c>
      <c r="F62" s="448">
        <v>220.2464881195221</v>
      </c>
      <c r="G62" s="448">
        <v>74.964397336409021</v>
      </c>
      <c r="H62" s="448">
        <v>-67.335335795137112</v>
      </c>
      <c r="I62" s="448">
        <v>-12.954137870458002</v>
      </c>
      <c r="J62" s="448">
        <v>-38.957367133869013</v>
      </c>
      <c r="K62" s="448">
        <v>705949.21250282822</v>
      </c>
      <c r="L62" s="448">
        <v>465569.26802183018</v>
      </c>
      <c r="M62" s="448"/>
      <c r="N62" s="448">
        <v>1309.343953777583</v>
      </c>
      <c r="O62" s="448">
        <v>304.08110886626912</v>
      </c>
      <c r="P62" s="448">
        <v>30.698115746939994</v>
      </c>
      <c r="Q62" s="448">
        <v>0</v>
      </c>
      <c r="R62" s="448">
        <v>3.4163044104869047</v>
      </c>
    </row>
    <row r="63" spans="1:18" s="334" customFormat="1" x14ac:dyDescent="0.25">
      <c r="A63" s="326"/>
      <c r="B63" s="337" t="s">
        <v>841</v>
      </c>
      <c r="C63" s="448">
        <v>972.06946055009837</v>
      </c>
      <c r="D63" s="448"/>
      <c r="E63" s="448">
        <v>0</v>
      </c>
      <c r="F63" s="448">
        <v>172.10866976606408</v>
      </c>
      <c r="G63" s="448">
        <v>44.999724561396015</v>
      </c>
      <c r="H63" s="448">
        <v>-41.620974329988101</v>
      </c>
      <c r="I63" s="448">
        <v>-10.032325630796002</v>
      </c>
      <c r="J63" s="448">
        <v>-20.999026809569017</v>
      </c>
      <c r="K63" s="448">
        <v>359140.35156658932</v>
      </c>
      <c r="L63" s="448">
        <v>218364.34763338513</v>
      </c>
      <c r="M63" s="448"/>
      <c r="N63" s="448">
        <v>821.30173001954324</v>
      </c>
      <c r="O63" s="448">
        <v>143.30122911908404</v>
      </c>
      <c r="P63" s="448">
        <v>7.4665014114699995</v>
      </c>
      <c r="Q63" s="448">
        <v>0</v>
      </c>
      <c r="R63" s="448">
        <v>2.9720790266170449</v>
      </c>
    </row>
    <row r="64" spans="1:18" s="334" customFormat="1" x14ac:dyDescent="0.25">
      <c r="A64" s="326"/>
      <c r="B64" s="337" t="s">
        <v>842</v>
      </c>
      <c r="C64" s="448">
        <v>181.17470876660886</v>
      </c>
      <c r="D64" s="448"/>
      <c r="E64" s="448">
        <v>0</v>
      </c>
      <c r="F64" s="448">
        <v>6.7945192398129999</v>
      </c>
      <c r="G64" s="448">
        <v>0.81485762113000015</v>
      </c>
      <c r="H64" s="448">
        <v>-2.3892643902839992</v>
      </c>
      <c r="I64" s="448">
        <v>-0.37047268889099999</v>
      </c>
      <c r="J64" s="448">
        <v>-0.48857104263000001</v>
      </c>
      <c r="K64" s="448">
        <v>95513.972797437687</v>
      </c>
      <c r="L64" s="448">
        <v>73803.896620503467</v>
      </c>
      <c r="M64" s="448"/>
      <c r="N64" s="448">
        <v>134.92950974588402</v>
      </c>
      <c r="O64" s="448">
        <v>36.653061780725004</v>
      </c>
      <c r="P64" s="448">
        <v>9.5921372399999996</v>
      </c>
      <c r="Q64" s="448">
        <v>0</v>
      </c>
      <c r="R64" s="448">
        <v>4.0559616185099001</v>
      </c>
    </row>
    <row r="65" spans="1:18" s="334" customFormat="1" x14ac:dyDescent="0.25">
      <c r="A65" s="326"/>
      <c r="B65" s="337" t="s">
        <v>843</v>
      </c>
      <c r="C65" s="448">
        <v>31.283426691100999</v>
      </c>
      <c r="D65" s="448"/>
      <c r="E65" s="448">
        <v>0</v>
      </c>
      <c r="F65" s="448">
        <v>1.2663543450399999</v>
      </c>
      <c r="G65" s="448">
        <v>3.9541673870000002E-2</v>
      </c>
      <c r="H65" s="448">
        <v>-0.42733891949699992</v>
      </c>
      <c r="I65" s="448">
        <v>-5.1995553989999999E-2</v>
      </c>
      <c r="J65" s="448">
        <v>-3.4956915089999992E-2</v>
      </c>
      <c r="K65" s="448">
        <v>6603.3747886229648</v>
      </c>
      <c r="L65" s="448">
        <v>3784.1221317866425</v>
      </c>
      <c r="M65" s="448"/>
      <c r="N65" s="448">
        <v>4.9693542711010004</v>
      </c>
      <c r="O65" s="448">
        <v>26.314072420000002</v>
      </c>
      <c r="P65" s="448">
        <v>0</v>
      </c>
      <c r="Q65" s="448">
        <v>0</v>
      </c>
      <c r="R65" s="448">
        <v>8.5516928699523191</v>
      </c>
    </row>
    <row r="66" spans="1:18" s="334" customFormat="1" x14ac:dyDescent="0.25">
      <c r="A66" s="326"/>
      <c r="B66" s="337" t="s">
        <v>844</v>
      </c>
      <c r="C66" s="448">
        <v>401.03300475363801</v>
      </c>
      <c r="D66" s="448"/>
      <c r="E66" s="448">
        <v>1.4884686089999999</v>
      </c>
      <c r="F66" s="448">
        <v>37.407254384866995</v>
      </c>
      <c r="G66" s="448">
        <v>17.866805782849998</v>
      </c>
      <c r="H66" s="448">
        <v>-16.156002834923004</v>
      </c>
      <c r="I66" s="448">
        <v>-2.3307155458359992</v>
      </c>
      <c r="J66" s="448">
        <v>-11.145213713926003</v>
      </c>
      <c r="K66" s="448">
        <v>218056.73114194055</v>
      </c>
      <c r="L66" s="448">
        <v>147784.78924723752</v>
      </c>
      <c r="M66" s="448"/>
      <c r="N66" s="448">
        <v>290.16957425090192</v>
      </c>
      <c r="O66" s="448">
        <v>97.248451979166006</v>
      </c>
      <c r="P66" s="448">
        <v>13.614978523569999</v>
      </c>
      <c r="Q66" s="448">
        <v>0</v>
      </c>
      <c r="R66" s="448">
        <v>4.0895538800426037</v>
      </c>
    </row>
    <row r="67" spans="1:18" s="334" customFormat="1" x14ac:dyDescent="0.25">
      <c r="A67" s="326"/>
      <c r="B67" s="337" t="s">
        <v>845</v>
      </c>
      <c r="C67" s="448">
        <v>58.562577629347011</v>
      </c>
      <c r="D67" s="448"/>
      <c r="E67" s="448">
        <v>22.770774153294894</v>
      </c>
      <c r="F67" s="448">
        <v>2.6696903837380002</v>
      </c>
      <c r="G67" s="448">
        <v>11.243467697163002</v>
      </c>
      <c r="H67" s="448">
        <v>-6.7417553204450043</v>
      </c>
      <c r="I67" s="448">
        <v>-0.16862845094500004</v>
      </c>
      <c r="J67" s="448">
        <v>-6.2895986526540009</v>
      </c>
      <c r="K67" s="448">
        <v>26634.782208237622</v>
      </c>
      <c r="L67" s="448">
        <v>21832.11238891738</v>
      </c>
      <c r="M67" s="448"/>
      <c r="N67" s="448">
        <v>57.973785490153006</v>
      </c>
      <c r="O67" s="448">
        <v>0.56429356729399993</v>
      </c>
      <c r="P67" s="448">
        <v>2.4498571900000002E-2</v>
      </c>
      <c r="Q67" s="448">
        <v>0</v>
      </c>
      <c r="R67" s="448">
        <v>1.4573813254104433</v>
      </c>
    </row>
    <row r="68" spans="1:18" s="334" customFormat="1" x14ac:dyDescent="0.25">
      <c r="A68" s="326"/>
      <c r="B68" s="337"/>
      <c r="C68" s="448"/>
      <c r="D68" s="448"/>
      <c r="E68" s="448"/>
      <c r="F68" s="448"/>
      <c r="G68" s="448"/>
      <c r="H68" s="448"/>
      <c r="I68" s="448"/>
      <c r="J68" s="448"/>
      <c r="K68" s="448"/>
      <c r="L68" s="448"/>
      <c r="M68" s="448"/>
      <c r="N68" s="448"/>
      <c r="O68" s="448"/>
      <c r="P68" s="448"/>
      <c r="Q68" s="448"/>
      <c r="R68" s="448"/>
    </row>
    <row r="69" spans="1:18" s="339" customFormat="1" x14ac:dyDescent="0.25">
      <c r="A69" s="338"/>
      <c r="B69" s="336" t="s">
        <v>846</v>
      </c>
      <c r="C69" s="448">
        <v>1081.0658673801859</v>
      </c>
      <c r="D69" s="448"/>
      <c r="E69" s="448">
        <v>0</v>
      </c>
      <c r="F69" s="448">
        <v>322.296288304798</v>
      </c>
      <c r="G69" s="448">
        <v>20.035058781619995</v>
      </c>
      <c r="H69" s="448">
        <v>-35.178566608707982</v>
      </c>
      <c r="I69" s="448">
        <v>-18.481468928600989</v>
      </c>
      <c r="J69" s="448">
        <v>-11.044966387263999</v>
      </c>
      <c r="K69" s="448">
        <v>3584054.0427644057</v>
      </c>
      <c r="L69" s="448">
        <v>3309008.0494148112</v>
      </c>
      <c r="M69" s="448"/>
      <c r="N69" s="448">
        <v>423.59766770222035</v>
      </c>
      <c r="O69" s="448">
        <v>470.62914097191089</v>
      </c>
      <c r="P69" s="448">
        <v>186.839058706054</v>
      </c>
      <c r="Q69" s="448">
        <v>0</v>
      </c>
      <c r="R69" s="448">
        <v>6.018499118629145</v>
      </c>
    </row>
    <row r="70" spans="1:18" s="339" customFormat="1" x14ac:dyDescent="0.25">
      <c r="A70" s="338"/>
      <c r="B70" s="336"/>
      <c r="C70" s="448"/>
      <c r="D70" s="448"/>
      <c r="E70" s="448"/>
      <c r="F70" s="448"/>
      <c r="G70" s="448"/>
      <c r="H70" s="448"/>
      <c r="I70" s="448"/>
      <c r="J70" s="448"/>
      <c r="K70" s="448"/>
      <c r="L70" s="448"/>
      <c r="M70" s="448"/>
      <c r="N70" s="448"/>
      <c r="O70" s="448"/>
      <c r="P70" s="448"/>
      <c r="Q70" s="448"/>
      <c r="R70" s="448"/>
    </row>
    <row r="71" spans="1:18" s="334" customFormat="1" x14ac:dyDescent="0.25">
      <c r="A71" s="340"/>
      <c r="B71" s="336" t="s">
        <v>847</v>
      </c>
      <c r="C71" s="448">
        <v>2645.4829680829316</v>
      </c>
      <c r="D71" s="448"/>
      <c r="E71" s="448">
        <v>0</v>
      </c>
      <c r="F71" s="448">
        <v>659.3206857948561</v>
      </c>
      <c r="G71" s="448">
        <v>76.357016153809965</v>
      </c>
      <c r="H71" s="448">
        <v>-93.908303427201844</v>
      </c>
      <c r="I71" s="448">
        <v>-49.335857421876007</v>
      </c>
      <c r="J71" s="448">
        <v>-31.198283416934991</v>
      </c>
      <c r="K71" s="448">
        <v>165032.90868915193</v>
      </c>
      <c r="L71" s="448">
        <v>132557.52232609561</v>
      </c>
      <c r="M71" s="448"/>
      <c r="N71" s="448">
        <v>1178.7534679630851</v>
      </c>
      <c r="O71" s="448">
        <v>1049.7159910783346</v>
      </c>
      <c r="P71" s="448">
        <v>289.08409259942908</v>
      </c>
      <c r="Q71" s="448">
        <v>127.92941644208001</v>
      </c>
      <c r="R71" s="448">
        <v>7.1594832831402648</v>
      </c>
    </row>
    <row r="72" spans="1:18" s="334" customFormat="1" x14ac:dyDescent="0.25">
      <c r="A72" s="340"/>
      <c r="B72" s="336"/>
      <c r="C72" s="448"/>
      <c r="D72" s="448"/>
      <c r="E72" s="448"/>
      <c r="F72" s="448"/>
      <c r="G72" s="448"/>
      <c r="H72" s="448"/>
      <c r="I72" s="448"/>
      <c r="J72" s="448"/>
      <c r="K72" s="448"/>
      <c r="L72" s="448"/>
      <c r="M72" s="448"/>
      <c r="N72" s="448"/>
      <c r="O72" s="448"/>
      <c r="P72" s="448"/>
      <c r="Q72" s="448"/>
      <c r="R72" s="448"/>
    </row>
    <row r="73" spans="1:18" s="339" customFormat="1" ht="13" customHeight="1" x14ac:dyDescent="0.25">
      <c r="A73" s="340"/>
      <c r="B73" s="335" t="s">
        <v>848</v>
      </c>
      <c r="C73" s="448">
        <v>3860.4525952301765</v>
      </c>
      <c r="D73" s="448"/>
      <c r="E73" s="448">
        <v>19.4785272165207</v>
      </c>
      <c r="F73" s="448">
        <v>335.98111512657908</v>
      </c>
      <c r="G73" s="448">
        <v>84.492854968189988</v>
      </c>
      <c r="H73" s="448">
        <v>-105.86379558272296</v>
      </c>
      <c r="I73" s="448">
        <v>-21.930441581100006</v>
      </c>
      <c r="J73" s="448">
        <v>-54.753183712030996</v>
      </c>
      <c r="K73" s="448">
        <v>11285273.182152657</v>
      </c>
      <c r="L73" s="448">
        <v>9447730.158671964</v>
      </c>
      <c r="M73" s="448"/>
      <c r="N73" s="448">
        <v>2901.3617484306124</v>
      </c>
      <c r="O73" s="448">
        <v>594.53593425807503</v>
      </c>
      <c r="P73" s="448">
        <v>364.23580971122192</v>
      </c>
      <c r="Q73" s="448">
        <v>0.31910283026499997</v>
      </c>
      <c r="R73" s="448">
        <v>4.4564337457886811</v>
      </c>
    </row>
    <row r="74" spans="1:18" s="339" customFormat="1" x14ac:dyDescent="0.25">
      <c r="A74" s="340"/>
      <c r="B74" s="335"/>
      <c r="C74" s="448"/>
      <c r="D74" s="448"/>
      <c r="E74" s="448"/>
      <c r="F74" s="448"/>
      <c r="G74" s="448"/>
      <c r="H74" s="448"/>
      <c r="I74" s="448"/>
      <c r="J74" s="448"/>
      <c r="K74" s="448"/>
      <c r="L74" s="448"/>
      <c r="M74" s="448"/>
      <c r="N74" s="448"/>
      <c r="O74" s="448"/>
      <c r="P74" s="448"/>
      <c r="Q74" s="448"/>
      <c r="R74" s="448"/>
    </row>
    <row r="75" spans="1:18" s="339" customFormat="1" x14ac:dyDescent="0.25">
      <c r="A75" s="338"/>
      <c r="B75" s="336" t="s">
        <v>849</v>
      </c>
      <c r="C75" s="448">
        <v>655.47893830404837</v>
      </c>
      <c r="D75" s="448"/>
      <c r="E75" s="448">
        <v>0</v>
      </c>
      <c r="F75" s="448">
        <v>17.174970430885001</v>
      </c>
      <c r="G75" s="448">
        <v>1.4711658315610001</v>
      </c>
      <c r="H75" s="448">
        <v>-3.7860098808969989</v>
      </c>
      <c r="I75" s="448">
        <v>-0.77311141282300033</v>
      </c>
      <c r="J75" s="448">
        <v>-0.53333105383599988</v>
      </c>
      <c r="K75" s="448">
        <v>1378981.1310520209</v>
      </c>
      <c r="L75" s="448">
        <v>1118485.7737422688</v>
      </c>
      <c r="M75" s="448"/>
      <c r="N75" s="448">
        <v>441.89478977476347</v>
      </c>
      <c r="O75" s="448">
        <v>150.202024846445</v>
      </c>
      <c r="P75" s="448">
        <v>63.382123682840003</v>
      </c>
      <c r="Q75" s="448">
        <v>0</v>
      </c>
      <c r="R75" s="448">
        <v>4.7619692366318729</v>
      </c>
    </row>
    <row r="76" spans="1:18" s="339" customFormat="1" x14ac:dyDescent="0.25">
      <c r="A76" s="338"/>
      <c r="B76" s="336"/>
      <c r="C76" s="448"/>
      <c r="D76" s="448"/>
      <c r="E76" s="448"/>
      <c r="F76" s="448"/>
      <c r="G76" s="448"/>
      <c r="H76" s="448"/>
      <c r="I76" s="448"/>
      <c r="J76" s="448"/>
      <c r="K76" s="448"/>
      <c r="L76" s="448"/>
      <c r="M76" s="448"/>
      <c r="N76" s="448"/>
      <c r="O76" s="448"/>
      <c r="P76" s="448"/>
      <c r="Q76" s="448"/>
      <c r="R76" s="448"/>
    </row>
    <row r="77" spans="1:18" s="339" customFormat="1" x14ac:dyDescent="0.25">
      <c r="A77" s="338"/>
      <c r="B77" s="336" t="s">
        <v>850</v>
      </c>
      <c r="C77" s="448">
        <v>3204.9736569261281</v>
      </c>
      <c r="D77" s="448"/>
      <c r="E77" s="448">
        <v>19.4785272165207</v>
      </c>
      <c r="F77" s="448">
        <v>318.80614469569406</v>
      </c>
      <c r="G77" s="448">
        <v>83.021689136628993</v>
      </c>
      <c r="H77" s="448">
        <v>-102.07778570182596</v>
      </c>
      <c r="I77" s="448">
        <v>-21.157330168277007</v>
      </c>
      <c r="J77" s="448">
        <v>-54.219852658194995</v>
      </c>
      <c r="K77" s="448">
        <v>9906292.0511006359</v>
      </c>
      <c r="L77" s="448">
        <v>8329244.3849296961</v>
      </c>
      <c r="M77" s="448"/>
      <c r="N77" s="448">
        <v>2459.4669586558489</v>
      </c>
      <c r="O77" s="448">
        <v>444.33390941163003</v>
      </c>
      <c r="P77" s="448">
        <v>300.8536860283819</v>
      </c>
      <c r="Q77" s="448">
        <v>0.31910283026499997</v>
      </c>
      <c r="R77" s="448">
        <v>4.3939458439866481</v>
      </c>
    </row>
    <row r="78" spans="1:18" s="334" customFormat="1" ht="13.5" thickBot="1" x14ac:dyDescent="0.35">
      <c r="A78" s="326"/>
      <c r="B78" s="447" t="s">
        <v>15</v>
      </c>
      <c r="C78" s="453">
        <v>25426.166183832283</v>
      </c>
      <c r="D78" s="454"/>
      <c r="E78" s="453">
        <v>56.847516710248129</v>
      </c>
      <c r="F78" s="453">
        <v>4014.0549568564475</v>
      </c>
      <c r="G78" s="453">
        <v>876.8471411551418</v>
      </c>
      <c r="H78" s="453">
        <v>-1070.3637143599253</v>
      </c>
      <c r="I78" s="453">
        <v>-277.61472856664494</v>
      </c>
      <c r="J78" s="453">
        <v>-519.47350440195112</v>
      </c>
      <c r="K78" s="455">
        <v>43510005.936721057</v>
      </c>
      <c r="L78" s="455">
        <v>32364006.985105086</v>
      </c>
      <c r="M78" s="455"/>
      <c r="N78" s="453">
        <v>18625.430630538613</v>
      </c>
      <c r="O78" s="453">
        <v>4992.8334948992424</v>
      </c>
      <c r="P78" s="453">
        <v>1659.409917644763</v>
      </c>
      <c r="Q78" s="453">
        <v>148.492140749659</v>
      </c>
      <c r="R78" s="453">
        <v>3.8589252578346365</v>
      </c>
    </row>
    <row r="79" spans="1:18" s="334" customFormat="1" x14ac:dyDescent="0.25">
      <c r="A79" s="326"/>
      <c r="C79" s="341"/>
      <c r="D79" s="341"/>
      <c r="E79" s="341"/>
      <c r="F79" s="341"/>
      <c r="G79" s="341"/>
      <c r="H79" s="341"/>
      <c r="I79" s="341"/>
      <c r="J79" s="341"/>
    </row>
    <row r="80" spans="1:18" x14ac:dyDescent="0.25">
      <c r="B80" s="342"/>
      <c r="C80" s="342"/>
      <c r="D80" s="342"/>
      <c r="E80" s="342"/>
      <c r="F80" s="342"/>
      <c r="G80" s="342"/>
      <c r="H80" s="342"/>
      <c r="I80" s="342"/>
      <c r="J80" s="342"/>
    </row>
    <row r="81" spans="2:10" ht="11.5" customHeight="1" x14ac:dyDescent="0.25">
      <c r="B81" s="343" t="s">
        <v>851</v>
      </c>
      <c r="C81" s="344"/>
      <c r="D81" s="344"/>
      <c r="E81" s="344"/>
      <c r="F81" s="344"/>
      <c r="G81" s="344"/>
      <c r="H81" s="344"/>
      <c r="I81" s="344"/>
      <c r="J81" s="344"/>
    </row>
    <row r="82" spans="2:10" x14ac:dyDescent="0.25">
      <c r="B82" s="326" t="s">
        <v>1052</v>
      </c>
    </row>
  </sheetData>
  <sheetProtection algorithmName="SHA-512" hashValue="AG/PviQ1oO2DpV3crzKhOHHju2P+xvyYMxzB8Avcdycy3oWopc4YKVXnJZEdJysTjF7dGOvVFrYvfn6LEREUyQ==" saltValue="QXD8ycB3ZpyC6kk3BHbz9g==" spinCount="100000" sheet="1" objects="1" scenarios="1"/>
  <mergeCells count="10">
    <mergeCell ref="O8:O9"/>
    <mergeCell ref="P8:P9"/>
    <mergeCell ref="Q8:Q9"/>
    <mergeCell ref="R8:R9"/>
    <mergeCell ref="B7:B8"/>
    <mergeCell ref="C8:G8"/>
    <mergeCell ref="H8:J8"/>
    <mergeCell ref="K8:L8"/>
    <mergeCell ref="M8:M9"/>
    <mergeCell ref="N8:N9"/>
  </mergeCells>
  <hyperlinks>
    <hyperlink ref="B2" location="CONTENTS!A1" display="Back to contents page" xr:uid="{B631F2B9-90C0-4F86-B8BD-F3D5FD0E97A2}"/>
  </hyperlinks>
  <pageMargins left="0.7" right="0.7" top="0.75" bottom="0.75" header="0.3" footer="0.3"/>
  <pageSetup paperSize="9" orientation="portrait" r:id="rId1"/>
  <headerFooter>
    <oddHeader>&amp;L&amp;"Calibri"&amp;12&amp;K000000EBA Regular Use&amp;1#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8D39-0855-451D-9940-CEC82B55F369}">
  <sheetPr>
    <tabColor theme="9" tint="0.79998168889431442"/>
  </sheetPr>
  <dimension ref="B1:W21"/>
  <sheetViews>
    <sheetView showGridLines="0" zoomScale="70" zoomScaleNormal="70" workbookViewId="0"/>
  </sheetViews>
  <sheetFormatPr defaultColWidth="8.81640625" defaultRowHeight="14" x14ac:dyDescent="0.3"/>
  <cols>
    <col min="1" max="1" width="8.81640625" style="353"/>
    <col min="2" max="2" width="84.26953125" style="353" bestFit="1" customWidth="1"/>
    <col min="3" max="4" width="8.81640625" style="353"/>
    <col min="5" max="5" width="9.54296875" style="353" customWidth="1"/>
    <col min="6" max="7" width="8.81640625" style="353"/>
    <col min="8" max="8" width="10.26953125" style="353" customWidth="1"/>
    <col min="9" max="17" width="8.81640625" style="353"/>
    <col min="18" max="18" width="27.453125" style="353" bestFit="1" customWidth="1"/>
    <col min="19" max="16384" width="8.81640625" style="353"/>
  </cols>
  <sheetData>
    <row r="1" spans="2:23" s="326" customFormat="1" ht="12.5" x14ac:dyDescent="0.25">
      <c r="C1" s="342"/>
      <c r="D1" s="342"/>
    </row>
    <row r="2" spans="2:23" s="326" customFormat="1" x14ac:dyDescent="0.25">
      <c r="B2" s="327" t="s">
        <v>767</v>
      </c>
      <c r="C2" s="342"/>
      <c r="D2" s="342"/>
    </row>
    <row r="3" spans="2:23" s="326" customFormat="1" ht="12.5" x14ac:dyDescent="0.25">
      <c r="C3" s="342"/>
      <c r="D3" s="342"/>
    </row>
    <row r="4" spans="2:23" s="326" customFormat="1" ht="15.5" x14ac:dyDescent="0.35">
      <c r="B4" s="328" t="s">
        <v>852</v>
      </c>
      <c r="C4" s="344"/>
      <c r="D4" s="342"/>
      <c r="E4" s="342"/>
      <c r="F4" s="342"/>
      <c r="G4" s="342"/>
      <c r="H4" s="342"/>
      <c r="I4" s="342"/>
      <c r="J4" s="342"/>
      <c r="K4" s="342"/>
      <c r="L4" s="342"/>
      <c r="M4" s="342"/>
      <c r="N4" s="342"/>
      <c r="O4" s="342"/>
      <c r="P4" s="342"/>
      <c r="Q4" s="342"/>
      <c r="R4" s="342"/>
      <c r="S4" s="342"/>
      <c r="T4" s="342"/>
      <c r="U4" s="342"/>
      <c r="V4" s="342"/>
      <c r="W4" s="342"/>
    </row>
    <row r="5" spans="2:23" s="326" customFormat="1" ht="15.5" x14ac:dyDescent="0.35">
      <c r="B5" s="328"/>
      <c r="C5" s="344"/>
      <c r="D5" s="342"/>
      <c r="E5" s="342"/>
      <c r="F5" s="342"/>
      <c r="G5" s="342"/>
      <c r="H5" s="342"/>
      <c r="I5" s="342"/>
      <c r="J5" s="342"/>
      <c r="K5" s="342"/>
      <c r="L5" s="342"/>
      <c r="M5" s="342"/>
      <c r="N5" s="342"/>
      <c r="O5" s="342"/>
      <c r="P5" s="342"/>
      <c r="Q5" s="342"/>
      <c r="R5" s="342"/>
      <c r="S5" s="342"/>
      <c r="T5" s="342"/>
      <c r="U5" s="342"/>
      <c r="V5" s="342"/>
      <c r="W5" s="342"/>
    </row>
    <row r="6" spans="2:23" s="326" customFormat="1" ht="13" thickBot="1" x14ac:dyDescent="0.3">
      <c r="B6" s="499">
        <f>Hitelminőség!B6</f>
        <v>45473</v>
      </c>
      <c r="C6" s="344"/>
      <c r="D6" s="342"/>
      <c r="E6" s="342"/>
      <c r="F6" s="342"/>
      <c r="G6" s="342"/>
      <c r="H6" s="342"/>
      <c r="I6" s="342"/>
      <c r="J6" s="342"/>
      <c r="K6" s="342"/>
      <c r="L6" s="342"/>
      <c r="M6" s="342"/>
      <c r="N6" s="342"/>
      <c r="O6" s="342"/>
      <c r="P6" s="342"/>
      <c r="Q6" s="342"/>
      <c r="R6" s="342"/>
      <c r="S6" s="342"/>
      <c r="T6" s="342"/>
      <c r="U6" s="342"/>
      <c r="V6" s="342"/>
      <c r="W6" s="342"/>
    </row>
    <row r="7" spans="2:23" s="326" customFormat="1" ht="15" customHeight="1" thickBot="1" x14ac:dyDescent="0.3">
      <c r="B7" s="666" t="s">
        <v>853</v>
      </c>
      <c r="C7" s="345" t="s">
        <v>770</v>
      </c>
      <c r="D7" s="345" t="s">
        <v>771</v>
      </c>
      <c r="E7" s="345" t="s">
        <v>772</v>
      </c>
      <c r="F7" s="345" t="s">
        <v>773</v>
      </c>
      <c r="G7" s="345" t="s">
        <v>774</v>
      </c>
      <c r="H7" s="345" t="s">
        <v>775</v>
      </c>
      <c r="I7" s="345" t="s">
        <v>142</v>
      </c>
      <c r="J7" s="345" t="s">
        <v>72</v>
      </c>
      <c r="K7" s="345" t="s">
        <v>92</v>
      </c>
      <c r="L7" s="345" t="s">
        <v>776</v>
      </c>
      <c r="M7" s="345" t="s">
        <v>777</v>
      </c>
      <c r="N7" s="345" t="s">
        <v>778</v>
      </c>
      <c r="O7" s="345" t="s">
        <v>779</v>
      </c>
      <c r="P7" s="345" t="s">
        <v>780</v>
      </c>
      <c r="Q7" s="345" t="s">
        <v>780</v>
      </c>
      <c r="R7" s="345" t="s">
        <v>782</v>
      </c>
      <c r="S7" s="342"/>
      <c r="T7" s="342"/>
      <c r="U7" s="342"/>
      <c r="V7" s="342"/>
      <c r="W7" s="342"/>
    </row>
    <row r="8" spans="2:23" s="326" customFormat="1" ht="24" customHeight="1" x14ac:dyDescent="0.25">
      <c r="B8" s="667"/>
      <c r="C8" s="664" t="s">
        <v>854</v>
      </c>
      <c r="D8" s="664"/>
      <c r="E8" s="664"/>
      <c r="F8" s="664"/>
      <c r="G8" s="664"/>
      <c r="H8" s="664"/>
      <c r="I8" s="664"/>
      <c r="J8" s="664"/>
      <c r="K8" s="664"/>
      <c r="L8" s="664"/>
      <c r="M8" s="664"/>
      <c r="N8" s="664"/>
      <c r="O8" s="664"/>
      <c r="P8" s="664"/>
      <c r="Q8" s="664"/>
      <c r="R8" s="664"/>
      <c r="S8" s="346"/>
    </row>
    <row r="9" spans="2:23" s="326" customFormat="1" ht="24" customHeight="1" x14ac:dyDescent="0.25">
      <c r="B9" s="347"/>
      <c r="C9" s="348"/>
      <c r="D9" s="664" t="s">
        <v>855</v>
      </c>
      <c r="E9" s="664"/>
      <c r="F9" s="664"/>
      <c r="G9" s="664"/>
      <c r="H9" s="664"/>
      <c r="I9" s="664"/>
      <c r="J9" s="664" t="s">
        <v>856</v>
      </c>
      <c r="K9" s="664"/>
      <c r="L9" s="664"/>
      <c r="M9" s="664"/>
      <c r="N9" s="664"/>
      <c r="O9" s="664"/>
      <c r="P9" s="664"/>
      <c r="Q9" s="664" t="s">
        <v>857</v>
      </c>
      <c r="R9" s="664"/>
      <c r="S9" s="346"/>
    </row>
    <row r="10" spans="2:23" s="326" customFormat="1" ht="43.75" customHeight="1" thickBot="1" x14ac:dyDescent="0.3">
      <c r="B10" s="330"/>
      <c r="C10" s="332"/>
      <c r="D10" s="332" t="s">
        <v>858</v>
      </c>
      <c r="E10" s="332" t="s">
        <v>859</v>
      </c>
      <c r="F10" s="332" t="s">
        <v>860</v>
      </c>
      <c r="G10" s="332" t="s">
        <v>861</v>
      </c>
      <c r="H10" s="332" t="s">
        <v>862</v>
      </c>
      <c r="I10" s="332" t="s">
        <v>863</v>
      </c>
      <c r="J10" s="332" t="s">
        <v>751</v>
      </c>
      <c r="K10" s="332" t="s">
        <v>752</v>
      </c>
      <c r="L10" s="332" t="s">
        <v>753</v>
      </c>
      <c r="M10" s="332" t="s">
        <v>754</v>
      </c>
      <c r="N10" s="332" t="s">
        <v>864</v>
      </c>
      <c r="O10" s="332" t="s">
        <v>865</v>
      </c>
      <c r="P10" s="332" t="s">
        <v>866</v>
      </c>
      <c r="Q10" s="330"/>
      <c r="R10" s="349" t="s">
        <v>867</v>
      </c>
      <c r="S10" s="346"/>
    </row>
    <row r="11" spans="2:23" s="326" customFormat="1" ht="12.5" x14ac:dyDescent="0.25">
      <c r="B11" s="350" t="s">
        <v>868</v>
      </c>
      <c r="C11" s="448"/>
      <c r="D11" s="456"/>
      <c r="E11" s="456"/>
      <c r="F11" s="456"/>
      <c r="G11" s="456"/>
      <c r="H11" s="456"/>
      <c r="I11" s="456"/>
      <c r="J11" s="448"/>
      <c r="K11" s="448"/>
      <c r="L11" s="448"/>
      <c r="M11" s="448"/>
      <c r="N11" s="448"/>
      <c r="O11" s="448"/>
      <c r="P11" s="448"/>
      <c r="Q11" s="448"/>
      <c r="R11" s="457"/>
      <c r="S11" s="346"/>
    </row>
    <row r="12" spans="2:23" s="326" customFormat="1" ht="12.5" x14ac:dyDescent="0.25">
      <c r="B12" s="351" t="s">
        <v>869</v>
      </c>
      <c r="C12" s="448"/>
      <c r="D12" s="456"/>
      <c r="E12" s="456"/>
      <c r="F12" s="456"/>
      <c r="G12" s="456"/>
      <c r="H12" s="456"/>
      <c r="I12" s="456"/>
      <c r="J12" s="448"/>
      <c r="K12" s="448"/>
      <c r="L12" s="448"/>
      <c r="M12" s="448"/>
      <c r="N12" s="448"/>
      <c r="O12" s="448"/>
      <c r="P12" s="448"/>
      <c r="Q12" s="448"/>
      <c r="R12" s="456"/>
      <c r="S12" s="346"/>
    </row>
    <row r="13" spans="2:23" s="326" customFormat="1" ht="12.5" x14ac:dyDescent="0.25">
      <c r="B13" s="351" t="s">
        <v>870</v>
      </c>
      <c r="C13" s="448"/>
      <c r="D13" s="456"/>
      <c r="E13" s="456"/>
      <c r="F13" s="456"/>
      <c r="G13" s="456"/>
      <c r="H13" s="456"/>
      <c r="I13" s="456"/>
      <c r="J13" s="448"/>
      <c r="K13" s="448"/>
      <c r="L13" s="448"/>
      <c r="M13" s="448"/>
      <c r="N13" s="448"/>
      <c r="O13" s="448"/>
      <c r="P13" s="448"/>
      <c r="Q13" s="448"/>
      <c r="R13" s="456"/>
      <c r="S13" s="346"/>
    </row>
    <row r="14" spans="2:23" s="326" customFormat="1" ht="12.5" x14ac:dyDescent="0.25">
      <c r="B14" s="351" t="s">
        <v>871</v>
      </c>
      <c r="C14" s="456"/>
      <c r="D14" s="456"/>
      <c r="E14" s="456"/>
      <c r="F14" s="456"/>
      <c r="G14" s="456"/>
      <c r="H14" s="456"/>
      <c r="I14" s="456"/>
      <c r="J14" s="456"/>
      <c r="K14" s="456"/>
      <c r="L14" s="456"/>
      <c r="M14" s="456"/>
      <c r="N14" s="456"/>
      <c r="O14" s="456"/>
      <c r="P14" s="456"/>
      <c r="Q14" s="456"/>
      <c r="R14" s="456"/>
      <c r="S14" s="346"/>
    </row>
    <row r="15" spans="2:23" s="326" customFormat="1" ht="12.5" x14ac:dyDescent="0.25">
      <c r="B15" s="351" t="s">
        <v>872</v>
      </c>
      <c r="C15" s="458"/>
      <c r="D15" s="458"/>
      <c r="E15" s="458"/>
      <c r="F15" s="458"/>
      <c r="G15" s="458"/>
      <c r="H15" s="458"/>
      <c r="I15" s="458"/>
      <c r="J15" s="459"/>
      <c r="K15" s="459"/>
      <c r="L15" s="459"/>
      <c r="M15" s="459"/>
      <c r="N15" s="459"/>
      <c r="O15" s="459"/>
      <c r="P15" s="459"/>
      <c r="Q15" s="458"/>
      <c r="R15" s="458"/>
      <c r="S15" s="346"/>
    </row>
    <row r="16" spans="2:23" s="334" customFormat="1" ht="12.5" x14ac:dyDescent="0.25">
      <c r="B16" s="352"/>
      <c r="C16" s="460"/>
      <c r="D16" s="460"/>
      <c r="E16" s="460"/>
      <c r="F16" s="460"/>
      <c r="G16" s="460"/>
      <c r="H16" s="460"/>
      <c r="I16" s="460"/>
      <c r="J16" s="460"/>
      <c r="K16" s="460"/>
      <c r="L16" s="460"/>
      <c r="M16" s="460"/>
      <c r="N16" s="460"/>
      <c r="O16" s="460"/>
      <c r="P16" s="460"/>
      <c r="Q16" s="460"/>
      <c r="R16" s="460"/>
      <c r="S16" s="333"/>
    </row>
    <row r="17" spans="2:19" s="326" customFormat="1" ht="12.5" x14ac:dyDescent="0.25">
      <c r="B17" s="350" t="s">
        <v>873</v>
      </c>
      <c r="C17" s="448"/>
      <c r="D17" s="456"/>
      <c r="E17" s="456"/>
      <c r="F17" s="456"/>
      <c r="G17" s="456"/>
      <c r="H17" s="456"/>
      <c r="I17" s="456"/>
      <c r="J17" s="448"/>
      <c r="K17" s="448"/>
      <c r="L17" s="448"/>
      <c r="M17" s="448"/>
      <c r="N17" s="448"/>
      <c r="O17" s="448"/>
      <c r="P17" s="448"/>
      <c r="Q17" s="448"/>
      <c r="R17" s="458"/>
    </row>
    <row r="18" spans="2:19" x14ac:dyDescent="0.3">
      <c r="B18" s="351" t="s">
        <v>869</v>
      </c>
      <c r="C18" s="448"/>
      <c r="D18" s="456"/>
      <c r="E18" s="456"/>
      <c r="F18" s="456"/>
      <c r="G18" s="456"/>
      <c r="H18" s="456"/>
      <c r="I18" s="456"/>
      <c r="J18" s="448"/>
      <c r="K18" s="448"/>
      <c r="L18" s="448"/>
      <c r="M18" s="448"/>
      <c r="N18" s="448"/>
      <c r="O18" s="448"/>
      <c r="P18" s="448"/>
      <c r="Q18" s="448"/>
      <c r="R18" s="458"/>
    </row>
    <row r="19" spans="2:19" x14ac:dyDescent="0.3">
      <c r="B19" s="351" t="s">
        <v>870</v>
      </c>
      <c r="C19" s="448"/>
      <c r="D19" s="456"/>
      <c r="E19" s="456"/>
      <c r="F19" s="456"/>
      <c r="G19" s="456"/>
      <c r="H19" s="456"/>
      <c r="I19" s="456"/>
      <c r="J19" s="448"/>
      <c r="K19" s="448"/>
      <c r="L19" s="448"/>
      <c r="M19" s="448"/>
      <c r="N19" s="448"/>
      <c r="O19" s="448"/>
      <c r="P19" s="448"/>
      <c r="Q19" s="448"/>
      <c r="R19" s="458"/>
    </row>
    <row r="20" spans="2:19" s="326" customFormat="1" ht="12.5" x14ac:dyDescent="0.25">
      <c r="B20" s="351" t="s">
        <v>871</v>
      </c>
      <c r="C20" s="458"/>
      <c r="D20" s="458"/>
      <c r="E20" s="458"/>
      <c r="F20" s="458"/>
      <c r="G20" s="458"/>
      <c r="H20" s="458"/>
      <c r="I20" s="458"/>
      <c r="J20" s="458"/>
      <c r="K20" s="458"/>
      <c r="L20" s="458"/>
      <c r="M20" s="458"/>
      <c r="N20" s="458"/>
      <c r="O20" s="458"/>
      <c r="P20" s="458"/>
      <c r="Q20" s="458"/>
      <c r="R20" s="458"/>
      <c r="S20" s="346"/>
    </row>
    <row r="21" spans="2:19" s="326" customFormat="1" ht="13" thickBot="1" x14ac:dyDescent="0.3">
      <c r="B21" s="354" t="s">
        <v>872</v>
      </c>
      <c r="C21" s="461"/>
      <c r="D21" s="461"/>
      <c r="E21" s="461"/>
      <c r="F21" s="461"/>
      <c r="G21" s="461"/>
      <c r="H21" s="461"/>
      <c r="I21" s="461"/>
      <c r="J21" s="462"/>
      <c r="K21" s="462"/>
      <c r="L21" s="462"/>
      <c r="M21" s="462"/>
      <c r="N21" s="462"/>
      <c r="O21" s="462"/>
      <c r="P21" s="462"/>
      <c r="Q21" s="461"/>
      <c r="R21" s="461"/>
      <c r="S21" s="346"/>
    </row>
  </sheetData>
  <sheetProtection algorithmName="SHA-512" hashValue="vMfc0Dif2+zvjBUs5erO9Wq+gAsyQLEWGCfqswQdu61jLbLw3AYZzZx9gVTqViyvgONdxb+vIQjkdug/kd25Uw==" saltValue="/bDoNUeExAeJ8odGR9ytKA==" spinCount="100000" sheet="1" objects="1" scenarios="1"/>
  <mergeCells count="5">
    <mergeCell ref="B7:B8"/>
    <mergeCell ref="C8:R8"/>
    <mergeCell ref="D9:I9"/>
    <mergeCell ref="J9:P9"/>
    <mergeCell ref="Q9:R9"/>
  </mergeCells>
  <hyperlinks>
    <hyperlink ref="B2" location="CONTENTS!A1" display="Back to contents page" xr:uid="{64F4B844-FCFA-4855-AF2F-8159F83540BC}"/>
  </hyperlinks>
  <pageMargins left="0.7" right="0.7" top="0.75" bottom="0.75" header="0.3" footer="0.3"/>
  <pageSetup orientation="portrait" r:id="rId1"/>
  <headerFooter>
    <oddHeader>&amp;L&amp;"Calibri"&amp;12&amp;K000000EBA Regular Use&amp;1#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2CBB-CF2C-474F-8CDB-7A568F08CC5D}">
  <sheetPr>
    <tabColor theme="9" tint="0.79998168889431442"/>
  </sheetPr>
  <dimension ref="A2:H131"/>
  <sheetViews>
    <sheetView showGridLines="0" zoomScale="70" zoomScaleNormal="70" workbookViewId="0"/>
  </sheetViews>
  <sheetFormatPr defaultColWidth="22.26953125" defaultRowHeight="14" x14ac:dyDescent="0.3"/>
  <cols>
    <col min="1" max="1" width="9.81640625" style="353" customWidth="1"/>
    <col min="2" max="2" width="30.81640625" style="353" customWidth="1"/>
    <col min="3" max="3" width="24.54296875" style="353" bestFit="1" customWidth="1"/>
    <col min="4" max="4" width="29.26953125" style="353" customWidth="1"/>
    <col min="5" max="5" width="59.26953125" style="353" customWidth="1"/>
    <col min="6" max="6" width="22.26953125" style="353"/>
    <col min="7" max="7" width="32.453125" style="353" customWidth="1"/>
    <col min="8" max="9" width="26.453125" style="353" customWidth="1"/>
    <col min="10" max="16384" width="22.26953125" style="353"/>
  </cols>
  <sheetData>
    <row r="2" spans="1:8" x14ac:dyDescent="0.3">
      <c r="B2" s="327" t="s">
        <v>767</v>
      </c>
    </row>
    <row r="4" spans="1:8" s="340" customFormat="1" ht="15.5" x14ac:dyDescent="0.35">
      <c r="B4" s="355" t="s">
        <v>874</v>
      </c>
      <c r="C4" s="356"/>
    </row>
    <row r="5" spans="1:8" s="340" customFormat="1" ht="15.5" x14ac:dyDescent="0.35">
      <c r="B5" s="355"/>
      <c r="C5" s="356"/>
    </row>
    <row r="6" spans="1:8" s="340" customFormat="1" ht="14.5" thickBot="1" x14ac:dyDescent="0.35">
      <c r="B6" s="499">
        <f>Hitelminőség!B6</f>
        <v>45473</v>
      </c>
      <c r="C6" s="356"/>
      <c r="D6" s="357"/>
      <c r="E6" s="357"/>
      <c r="F6" s="357"/>
      <c r="G6" s="357"/>
      <c r="H6" s="357"/>
    </row>
    <row r="7" spans="1:8" s="340" customFormat="1" ht="13" thickBot="1" x14ac:dyDescent="0.3">
      <c r="B7" s="358" t="s">
        <v>770</v>
      </c>
      <c r="C7" s="358" t="s">
        <v>771</v>
      </c>
      <c r="D7" s="358" t="s">
        <v>772</v>
      </c>
      <c r="E7" s="358" t="s">
        <v>773</v>
      </c>
      <c r="F7" s="358" t="s">
        <v>774</v>
      </c>
      <c r="G7" s="358" t="s">
        <v>775</v>
      </c>
      <c r="H7" s="358" t="s">
        <v>142</v>
      </c>
    </row>
    <row r="8" spans="1:8" s="340" customFormat="1" ht="21.5" thickBot="1" x14ac:dyDescent="0.3">
      <c r="B8" s="359" t="s">
        <v>875</v>
      </c>
      <c r="C8" s="359" t="s">
        <v>876</v>
      </c>
      <c r="D8" s="359" t="s">
        <v>877</v>
      </c>
      <c r="E8" s="359" t="s">
        <v>878</v>
      </c>
      <c r="F8" s="359" t="s">
        <v>879</v>
      </c>
      <c r="G8" s="359" t="s">
        <v>880</v>
      </c>
      <c r="H8" s="359" t="s">
        <v>881</v>
      </c>
    </row>
    <row r="9" spans="1:8" s="360" customFormat="1" ht="14.5" customHeight="1" x14ac:dyDescent="0.25">
      <c r="B9" s="674" t="s">
        <v>882</v>
      </c>
      <c r="C9" s="126">
        <v>27</v>
      </c>
      <c r="D9" s="464">
        <v>184.63676714025783</v>
      </c>
      <c r="E9" s="511" t="s">
        <v>1085</v>
      </c>
      <c r="F9" s="513">
        <v>2023</v>
      </c>
      <c r="G9" s="520">
        <v>-8.3000000000000004E-2</v>
      </c>
      <c r="H9" s="513" t="s">
        <v>1086</v>
      </c>
    </row>
    <row r="10" spans="1:8" s="360" customFormat="1" ht="12.5" x14ac:dyDescent="0.25">
      <c r="A10" s="340"/>
      <c r="B10" s="675"/>
      <c r="C10" s="465">
        <v>35.1</v>
      </c>
      <c r="D10" s="448">
        <v>1590.8618088359635</v>
      </c>
      <c r="E10" s="512" t="s">
        <v>1104</v>
      </c>
      <c r="F10" s="514">
        <v>2023</v>
      </c>
      <c r="G10" s="521">
        <v>0.158</v>
      </c>
      <c r="H10" s="514">
        <v>0.2</v>
      </c>
    </row>
    <row r="11" spans="1:8" s="360" customFormat="1" ht="12.5" x14ac:dyDescent="0.25">
      <c r="A11" s="340"/>
      <c r="B11" s="675"/>
      <c r="C11" s="465">
        <v>35.11</v>
      </c>
      <c r="D11" s="448">
        <v>1143.5869223951665</v>
      </c>
      <c r="E11" s="512" t="s">
        <v>1104</v>
      </c>
      <c r="F11" s="514">
        <v>2023</v>
      </c>
      <c r="G11" s="521">
        <v>0.52300000000000002</v>
      </c>
      <c r="H11" s="514">
        <v>0.25</v>
      </c>
    </row>
    <row r="12" spans="1:8" s="360" customFormat="1" ht="12.5" x14ac:dyDescent="0.25">
      <c r="A12" s="340"/>
      <c r="B12" s="675"/>
      <c r="C12" s="465">
        <v>35.130000000000003</v>
      </c>
      <c r="D12" s="448">
        <v>330.20337800386017</v>
      </c>
      <c r="E12" s="512" t="s">
        <v>1104</v>
      </c>
      <c r="F12" s="514">
        <v>2023</v>
      </c>
      <c r="G12" s="521">
        <v>2.306</v>
      </c>
      <c r="H12" s="514">
        <v>0.44</v>
      </c>
    </row>
    <row r="13" spans="1:8" s="360" customFormat="1" ht="14.5" customHeight="1" x14ac:dyDescent="0.25">
      <c r="A13" s="340"/>
      <c r="B13" s="676" t="s">
        <v>883</v>
      </c>
      <c r="C13" s="466">
        <v>35.200000000000003</v>
      </c>
      <c r="D13" s="515">
        <v>488.84995469678591</v>
      </c>
      <c r="E13" s="517" t="s">
        <v>1087</v>
      </c>
      <c r="F13" s="518">
        <v>2023</v>
      </c>
      <c r="G13" s="522">
        <v>-1.0420526607460696</v>
      </c>
      <c r="H13" s="518" t="s">
        <v>1086</v>
      </c>
    </row>
    <row r="14" spans="1:8" s="360" customFormat="1" ht="12.5" x14ac:dyDescent="0.25">
      <c r="A14" s="340"/>
      <c r="B14" s="675"/>
      <c r="C14" s="465" t="s">
        <v>1047</v>
      </c>
      <c r="D14" s="516">
        <v>476.36279904773789</v>
      </c>
      <c r="E14" s="519" t="s">
        <v>1087</v>
      </c>
      <c r="F14" s="514">
        <v>2023</v>
      </c>
      <c r="G14" s="521">
        <v>-2.0744183765647182</v>
      </c>
      <c r="H14" s="514" t="s">
        <v>1086</v>
      </c>
    </row>
    <row r="15" spans="1:8" s="360" customFormat="1" ht="13" customHeight="1" x14ac:dyDescent="0.25">
      <c r="A15" s="340"/>
      <c r="B15" s="675"/>
      <c r="C15" s="465">
        <v>46.71</v>
      </c>
      <c r="D15" s="516">
        <v>141.31555281187011</v>
      </c>
      <c r="E15" s="519" t="s">
        <v>1088</v>
      </c>
      <c r="F15" s="514">
        <v>2023</v>
      </c>
      <c r="G15" s="521">
        <v>1</v>
      </c>
      <c r="H15" s="514" t="s">
        <v>1086</v>
      </c>
    </row>
    <row r="16" spans="1:8" s="360" customFormat="1" ht="12.5" x14ac:dyDescent="0.25">
      <c r="A16" s="340"/>
      <c r="B16" s="675"/>
      <c r="C16" s="465">
        <v>6</v>
      </c>
      <c r="D16" s="516">
        <v>114.76980334775801</v>
      </c>
      <c r="E16" s="519" t="s">
        <v>1089</v>
      </c>
      <c r="F16" s="514">
        <v>2023</v>
      </c>
      <c r="G16" s="521">
        <v>-1.0420526607460696</v>
      </c>
      <c r="H16" s="514" t="s">
        <v>1086</v>
      </c>
    </row>
    <row r="17" spans="1:8" s="360" customFormat="1" ht="12.5" x14ac:dyDescent="0.25">
      <c r="A17" s="340"/>
      <c r="B17" s="675"/>
      <c r="C17" s="465">
        <v>6</v>
      </c>
      <c r="D17" s="516">
        <v>114.76980334775801</v>
      </c>
      <c r="E17" s="519" t="s">
        <v>1090</v>
      </c>
      <c r="F17" s="514">
        <v>2023</v>
      </c>
      <c r="G17" s="521">
        <v>-0.79219361638060848</v>
      </c>
      <c r="H17" s="514" t="s">
        <v>1086</v>
      </c>
    </row>
    <row r="18" spans="1:8" s="360" customFormat="1" ht="26" customHeight="1" x14ac:dyDescent="0.25">
      <c r="A18" s="340"/>
      <c r="B18" s="675"/>
      <c r="C18" s="465">
        <v>20.14</v>
      </c>
      <c r="D18" s="516">
        <v>150</v>
      </c>
      <c r="E18" s="519" t="s">
        <v>1092</v>
      </c>
      <c r="F18" s="514">
        <v>2023</v>
      </c>
      <c r="G18" s="521">
        <v>0.501</v>
      </c>
      <c r="H18" s="514" t="s">
        <v>1086</v>
      </c>
    </row>
    <row r="19" spans="1:8" s="360" customFormat="1" ht="14.5" customHeight="1" x14ac:dyDescent="0.25">
      <c r="A19" s="340"/>
      <c r="B19" s="668" t="s">
        <v>884</v>
      </c>
      <c r="C19" s="466">
        <v>29.1</v>
      </c>
      <c r="D19" s="470">
        <v>65</v>
      </c>
      <c r="E19" s="517" t="s">
        <v>1091</v>
      </c>
      <c r="F19" s="518">
        <v>2023</v>
      </c>
      <c r="G19" s="522">
        <v>1.24</v>
      </c>
      <c r="H19" s="518" t="s">
        <v>1086</v>
      </c>
    </row>
    <row r="20" spans="1:8" s="360" customFormat="1" ht="12.5" x14ac:dyDescent="0.25">
      <c r="B20" s="669"/>
      <c r="C20" s="471">
        <v>29.2</v>
      </c>
      <c r="D20" s="120">
        <v>29</v>
      </c>
      <c r="E20" s="519" t="s">
        <v>1092</v>
      </c>
      <c r="F20" s="514">
        <v>2023</v>
      </c>
      <c r="G20" s="521">
        <v>0.84</v>
      </c>
      <c r="H20" s="514" t="s">
        <v>1086</v>
      </c>
    </row>
    <row r="21" spans="1:8" s="360" customFormat="1" ht="12.5" x14ac:dyDescent="0.25">
      <c r="B21" s="670"/>
      <c r="C21" s="472">
        <v>29.3</v>
      </c>
      <c r="D21" s="473">
        <v>86</v>
      </c>
      <c r="E21" s="523" t="s">
        <v>1092</v>
      </c>
      <c r="F21" s="525">
        <v>2023</v>
      </c>
      <c r="G21" s="524">
        <v>0.84</v>
      </c>
      <c r="H21" s="525" t="s">
        <v>1086</v>
      </c>
    </row>
    <row r="22" spans="1:8" s="360" customFormat="1" ht="12.5" x14ac:dyDescent="0.25">
      <c r="A22" s="340"/>
      <c r="B22" s="467" t="s">
        <v>885</v>
      </c>
      <c r="C22" s="468" t="s">
        <v>1093</v>
      </c>
      <c r="D22" s="469"/>
      <c r="E22" s="526"/>
      <c r="F22" s="526"/>
      <c r="G22" s="527"/>
      <c r="H22" s="528"/>
    </row>
    <row r="23" spans="1:8" s="360" customFormat="1" ht="12.5" x14ac:dyDescent="0.25">
      <c r="B23" s="509" t="s">
        <v>886</v>
      </c>
      <c r="C23" s="468" t="s">
        <v>1093</v>
      </c>
      <c r="D23" s="120"/>
      <c r="E23" s="519"/>
      <c r="F23" s="519"/>
      <c r="G23" s="521"/>
      <c r="H23" s="514"/>
    </row>
    <row r="24" spans="1:8" s="360" customFormat="1" ht="13" customHeight="1" x14ac:dyDescent="0.25">
      <c r="A24" s="340"/>
      <c r="B24" s="467" t="s">
        <v>887</v>
      </c>
      <c r="C24" s="468" t="s">
        <v>1093</v>
      </c>
      <c r="D24" s="469"/>
      <c r="E24" s="467"/>
      <c r="F24" s="467"/>
      <c r="G24" s="527"/>
      <c r="H24" s="528"/>
    </row>
    <row r="25" spans="1:8" s="360" customFormat="1" ht="12.5" x14ac:dyDescent="0.25">
      <c r="A25" s="340"/>
      <c r="B25" s="668" t="s">
        <v>888</v>
      </c>
      <c r="C25" s="466" t="s">
        <v>1048</v>
      </c>
      <c r="D25" s="563">
        <v>405.49979613657206</v>
      </c>
      <c r="E25" s="518" t="s">
        <v>1092</v>
      </c>
      <c r="F25" s="518">
        <v>2023</v>
      </c>
      <c r="G25" s="522">
        <v>0.36106190441033703</v>
      </c>
      <c r="H25" s="518" t="s">
        <v>1086</v>
      </c>
    </row>
    <row r="26" spans="1:8" s="360" customFormat="1" ht="12.5" x14ac:dyDescent="0.25">
      <c r="A26" s="340"/>
      <c r="B26" s="669"/>
      <c r="C26" s="471" t="s">
        <v>1049</v>
      </c>
      <c r="D26" s="474">
        <v>143.194545669772</v>
      </c>
      <c r="E26" s="514" t="s">
        <v>1092</v>
      </c>
      <c r="F26" s="514">
        <v>2023</v>
      </c>
      <c r="G26" s="521">
        <v>-0.30673618220024856</v>
      </c>
      <c r="H26" s="514" t="s">
        <v>1086</v>
      </c>
    </row>
    <row r="27" spans="1:8" s="360" customFormat="1" ht="12.5" x14ac:dyDescent="0.25">
      <c r="A27" s="340"/>
      <c r="B27" s="669"/>
      <c r="C27" s="471" t="s">
        <v>1050</v>
      </c>
      <c r="D27" s="474">
        <v>143.194545669772</v>
      </c>
      <c r="E27" s="514" t="s">
        <v>1092</v>
      </c>
      <c r="F27" s="514">
        <v>2023</v>
      </c>
      <c r="G27" s="521">
        <v>-0.30673618220024856</v>
      </c>
      <c r="H27" s="514" t="s">
        <v>1086</v>
      </c>
    </row>
    <row r="28" spans="1:8" s="360" customFormat="1" ht="12.5" x14ac:dyDescent="0.25">
      <c r="A28" s="340"/>
      <c r="B28" s="669"/>
      <c r="C28" s="471">
        <v>24.4</v>
      </c>
      <c r="D28" s="474">
        <v>187.28489300224308</v>
      </c>
      <c r="E28" s="514" t="s">
        <v>1092</v>
      </c>
      <c r="F28" s="514">
        <v>2023</v>
      </c>
      <c r="G28" s="521">
        <v>0.71901158120873498</v>
      </c>
      <c r="H28" s="514" t="s">
        <v>1086</v>
      </c>
    </row>
    <row r="29" spans="1:8" s="360" customFormat="1" ht="12.5" x14ac:dyDescent="0.25">
      <c r="A29" s="340"/>
      <c r="B29" s="669"/>
      <c r="C29" s="471" t="s">
        <v>1051</v>
      </c>
      <c r="D29" s="474">
        <v>116.359702860596</v>
      </c>
      <c r="E29" s="514" t="s">
        <v>1092</v>
      </c>
      <c r="F29" s="514">
        <v>2023</v>
      </c>
      <c r="G29" s="521">
        <v>0.65768221933941262</v>
      </c>
      <c r="H29" s="514" t="s">
        <v>1086</v>
      </c>
    </row>
    <row r="30" spans="1:8" s="360" customFormat="1" ht="12.5" x14ac:dyDescent="0.25">
      <c r="A30" s="340"/>
      <c r="B30" s="670"/>
      <c r="C30" s="472" t="s">
        <v>155</v>
      </c>
      <c r="D30" s="475">
        <v>376.10754766581243</v>
      </c>
      <c r="E30" s="525" t="s">
        <v>1092</v>
      </c>
      <c r="F30" s="525">
        <v>2023</v>
      </c>
      <c r="G30" s="524">
        <v>-0.16312495749315933</v>
      </c>
      <c r="H30" s="525" t="s">
        <v>1086</v>
      </c>
    </row>
    <row r="31" spans="1:8" s="360" customFormat="1" ht="20.5" thickBot="1" x14ac:dyDescent="0.3">
      <c r="A31" s="340"/>
      <c r="B31" s="363" t="s">
        <v>889</v>
      </c>
      <c r="C31" s="463"/>
      <c r="D31" s="364"/>
      <c r="E31" s="364"/>
      <c r="F31" s="364"/>
      <c r="G31" s="364"/>
      <c r="H31" s="364"/>
    </row>
    <row r="32" spans="1:8" s="360" customFormat="1" ht="13" x14ac:dyDescent="0.25">
      <c r="A32" s="340"/>
      <c r="B32" s="362"/>
      <c r="C32" s="365"/>
      <c r="D32" s="361"/>
      <c r="E32" s="361"/>
      <c r="F32" s="361"/>
      <c r="G32" s="361"/>
      <c r="H32" s="361"/>
    </row>
    <row r="33" spans="1:8" s="360" customFormat="1" ht="13" x14ac:dyDescent="0.25">
      <c r="A33" s="340"/>
      <c r="B33" s="362"/>
      <c r="C33" s="365"/>
      <c r="D33" s="361"/>
      <c r="E33" s="361"/>
      <c r="F33" s="361"/>
      <c r="G33" s="361"/>
      <c r="H33" s="361"/>
    </row>
    <row r="34" spans="1:8" x14ac:dyDescent="0.3">
      <c r="B34" s="366" t="s">
        <v>890</v>
      </c>
      <c r="C34" s="366"/>
      <c r="D34" s="366"/>
      <c r="E34" s="366"/>
    </row>
    <row r="35" spans="1:8" x14ac:dyDescent="0.3">
      <c r="B35" s="366"/>
      <c r="C35" s="366"/>
      <c r="D35" s="366"/>
      <c r="E35" s="366"/>
    </row>
    <row r="36" spans="1:8" x14ac:dyDescent="0.3">
      <c r="B36" s="366" t="s">
        <v>891</v>
      </c>
      <c r="C36" s="366"/>
      <c r="D36" s="366"/>
      <c r="E36" s="366"/>
    </row>
    <row r="37" spans="1:8" ht="62.25" customHeight="1" x14ac:dyDescent="0.3">
      <c r="B37" s="367" t="s">
        <v>892</v>
      </c>
      <c r="C37" s="677" t="s">
        <v>893</v>
      </c>
      <c r="D37" s="678"/>
      <c r="E37" s="671" t="s">
        <v>894</v>
      </c>
      <c r="F37" s="368"/>
      <c r="G37" s="368"/>
    </row>
    <row r="38" spans="1:8" ht="14.5" x14ac:dyDescent="0.3">
      <c r="B38" s="367" t="s">
        <v>895</v>
      </c>
      <c r="C38" s="369" t="s">
        <v>896</v>
      </c>
      <c r="D38" s="369" t="s">
        <v>897</v>
      </c>
      <c r="E38" s="672"/>
      <c r="F38" s="370"/>
      <c r="G38" s="370"/>
    </row>
    <row r="39" spans="1:8" ht="14.5" x14ac:dyDescent="0.35">
      <c r="B39" s="367" t="s">
        <v>886</v>
      </c>
      <c r="C39" s="367" t="s">
        <v>898</v>
      </c>
      <c r="D39" s="367">
        <v>301</v>
      </c>
      <c r="E39" s="671" t="s">
        <v>899</v>
      </c>
      <c r="F39" s="371"/>
      <c r="G39" s="371"/>
    </row>
    <row r="40" spans="1:8" ht="14.5" x14ac:dyDescent="0.35">
      <c r="B40" s="367" t="s">
        <v>886</v>
      </c>
      <c r="C40" s="367" t="s">
        <v>898</v>
      </c>
      <c r="D40" s="367">
        <v>3011</v>
      </c>
      <c r="E40" s="672"/>
      <c r="F40" s="371"/>
      <c r="G40" s="371"/>
    </row>
    <row r="41" spans="1:8" ht="14.5" x14ac:dyDescent="0.35">
      <c r="B41" s="367" t="s">
        <v>886</v>
      </c>
      <c r="C41" s="367" t="s">
        <v>898</v>
      </c>
      <c r="D41" s="367">
        <v>3012</v>
      </c>
      <c r="E41" s="672"/>
      <c r="F41" s="371"/>
      <c r="G41" s="371"/>
    </row>
    <row r="42" spans="1:8" ht="14.5" x14ac:dyDescent="0.35">
      <c r="B42" s="367" t="s">
        <v>886</v>
      </c>
      <c r="C42" s="367" t="s">
        <v>898</v>
      </c>
      <c r="D42" s="367">
        <v>3315</v>
      </c>
      <c r="E42" s="672"/>
      <c r="F42" s="371"/>
      <c r="G42" s="371"/>
    </row>
    <row r="43" spans="1:8" ht="14.5" x14ac:dyDescent="0.35">
      <c r="B43" s="367" t="s">
        <v>886</v>
      </c>
      <c r="C43" s="367" t="s">
        <v>898</v>
      </c>
      <c r="D43" s="367">
        <v>50</v>
      </c>
      <c r="E43" s="672"/>
      <c r="F43" s="371"/>
      <c r="G43" s="371"/>
    </row>
    <row r="44" spans="1:8" ht="14.5" x14ac:dyDescent="0.35">
      <c r="B44" s="367" t="s">
        <v>886</v>
      </c>
      <c r="C44" s="367" t="s">
        <v>898</v>
      </c>
      <c r="D44" s="367">
        <v>501</v>
      </c>
      <c r="E44" s="672"/>
      <c r="F44" s="371"/>
      <c r="G44" s="371"/>
    </row>
    <row r="45" spans="1:8" ht="14.5" x14ac:dyDescent="0.35">
      <c r="B45" s="367" t="s">
        <v>886</v>
      </c>
      <c r="C45" s="367" t="s">
        <v>898</v>
      </c>
      <c r="D45" s="367">
        <v>5010</v>
      </c>
      <c r="E45" s="672"/>
      <c r="F45" s="371"/>
      <c r="G45" s="371"/>
    </row>
    <row r="46" spans="1:8" ht="14.5" x14ac:dyDescent="0.35">
      <c r="B46" s="367" t="s">
        <v>886</v>
      </c>
      <c r="C46" s="367" t="s">
        <v>898</v>
      </c>
      <c r="D46" s="367">
        <v>502</v>
      </c>
      <c r="E46" s="672"/>
      <c r="F46" s="371"/>
      <c r="G46" s="371"/>
    </row>
    <row r="47" spans="1:8" ht="14.5" x14ac:dyDescent="0.35">
      <c r="B47" s="367" t="s">
        <v>886</v>
      </c>
      <c r="C47" s="367" t="s">
        <v>898</v>
      </c>
      <c r="D47" s="367">
        <v>5020</v>
      </c>
      <c r="E47" s="672"/>
      <c r="F47" s="371"/>
      <c r="G47" s="371"/>
    </row>
    <row r="48" spans="1:8" ht="14.5" x14ac:dyDescent="0.35">
      <c r="B48" s="367" t="s">
        <v>886</v>
      </c>
      <c r="C48" s="367" t="s">
        <v>898</v>
      </c>
      <c r="D48" s="367">
        <v>5222</v>
      </c>
      <c r="E48" s="672"/>
      <c r="F48" s="371"/>
      <c r="G48" s="371"/>
    </row>
    <row r="49" spans="2:7" ht="14.5" x14ac:dyDescent="0.35">
      <c r="B49" s="367" t="s">
        <v>886</v>
      </c>
      <c r="C49" s="367" t="s">
        <v>898</v>
      </c>
      <c r="D49" s="367">
        <v>5224</v>
      </c>
      <c r="E49" s="672"/>
      <c r="F49" s="371"/>
      <c r="G49" s="371"/>
    </row>
    <row r="50" spans="2:7" ht="14.5" x14ac:dyDescent="0.35">
      <c r="B50" s="367" t="s">
        <v>886</v>
      </c>
      <c r="C50" s="367" t="s">
        <v>898</v>
      </c>
      <c r="D50" s="367">
        <v>5229</v>
      </c>
      <c r="E50" s="673"/>
      <c r="F50" s="371"/>
      <c r="G50" s="371"/>
    </row>
    <row r="51" spans="2:7" ht="14.5" x14ac:dyDescent="0.35">
      <c r="B51" s="367" t="s">
        <v>900</v>
      </c>
      <c r="C51" s="367" t="s">
        <v>901</v>
      </c>
      <c r="D51" s="367">
        <v>27</v>
      </c>
      <c r="E51" s="671" t="s">
        <v>902</v>
      </c>
      <c r="F51" s="371"/>
    </row>
    <row r="52" spans="2:7" ht="14.5" x14ac:dyDescent="0.35">
      <c r="B52" s="367" t="s">
        <v>900</v>
      </c>
      <c r="C52" s="367" t="s">
        <v>901</v>
      </c>
      <c r="D52" s="367">
        <v>2712</v>
      </c>
      <c r="E52" s="672"/>
      <c r="F52" s="371"/>
    </row>
    <row r="53" spans="2:7" ht="14.5" x14ac:dyDescent="0.35">
      <c r="B53" s="367" t="s">
        <v>900</v>
      </c>
      <c r="C53" s="367" t="s">
        <v>901</v>
      </c>
      <c r="D53" s="367">
        <v>3314</v>
      </c>
      <c r="E53" s="672"/>
      <c r="F53" s="371"/>
    </row>
    <row r="54" spans="2:7" ht="14.5" x14ac:dyDescent="0.35">
      <c r="B54" s="367" t="s">
        <v>900</v>
      </c>
      <c r="C54" s="367" t="s">
        <v>901</v>
      </c>
      <c r="D54" s="367">
        <v>35</v>
      </c>
      <c r="E54" s="672"/>
      <c r="F54" s="371"/>
    </row>
    <row r="55" spans="2:7" ht="14.5" x14ac:dyDescent="0.35">
      <c r="B55" s="367" t="s">
        <v>900</v>
      </c>
      <c r="C55" s="367" t="s">
        <v>901</v>
      </c>
      <c r="D55" s="367">
        <v>351</v>
      </c>
      <c r="E55" s="672"/>
      <c r="F55" s="371"/>
    </row>
    <row r="56" spans="2:7" ht="14.5" x14ac:dyDescent="0.35">
      <c r="B56" s="367" t="s">
        <v>900</v>
      </c>
      <c r="C56" s="367" t="s">
        <v>901</v>
      </c>
      <c r="D56" s="367">
        <v>3511</v>
      </c>
      <c r="E56" s="672"/>
      <c r="F56" s="371"/>
    </row>
    <row r="57" spans="2:7" ht="14.5" x14ac:dyDescent="0.35">
      <c r="B57" s="367" t="s">
        <v>900</v>
      </c>
      <c r="C57" s="367" t="s">
        <v>901</v>
      </c>
      <c r="D57" s="367">
        <v>3512</v>
      </c>
      <c r="E57" s="672"/>
      <c r="F57" s="371"/>
    </row>
    <row r="58" spans="2:7" x14ac:dyDescent="0.3">
      <c r="B58" s="367" t="s">
        <v>900</v>
      </c>
      <c r="C58" s="367" t="s">
        <v>901</v>
      </c>
      <c r="D58" s="367">
        <v>3513</v>
      </c>
      <c r="E58" s="672"/>
    </row>
    <row r="59" spans="2:7" x14ac:dyDescent="0.3">
      <c r="B59" s="367" t="s">
        <v>900</v>
      </c>
      <c r="C59" s="367" t="s">
        <v>901</v>
      </c>
      <c r="D59" s="367">
        <v>3514</v>
      </c>
      <c r="E59" s="672"/>
    </row>
    <row r="60" spans="2:7" x14ac:dyDescent="0.3">
      <c r="B60" s="367" t="s">
        <v>900</v>
      </c>
      <c r="C60" s="367" t="s">
        <v>901</v>
      </c>
      <c r="D60" s="367">
        <v>4321</v>
      </c>
      <c r="E60" s="673"/>
    </row>
    <row r="61" spans="2:7" x14ac:dyDescent="0.3">
      <c r="B61" s="367" t="s">
        <v>903</v>
      </c>
      <c r="C61" s="367" t="s">
        <v>904</v>
      </c>
      <c r="D61" s="367">
        <v>91</v>
      </c>
      <c r="E61" s="671" t="s">
        <v>905</v>
      </c>
    </row>
    <row r="62" spans="2:7" x14ac:dyDescent="0.3">
      <c r="B62" s="367" t="s">
        <v>903</v>
      </c>
      <c r="C62" s="367" t="s">
        <v>904</v>
      </c>
      <c r="D62" s="367">
        <v>910</v>
      </c>
      <c r="E62" s="672"/>
    </row>
    <row r="63" spans="2:7" x14ac:dyDescent="0.3">
      <c r="B63" s="367" t="s">
        <v>903</v>
      </c>
      <c r="C63" s="367" t="s">
        <v>904</v>
      </c>
      <c r="D63" s="367">
        <v>192</v>
      </c>
      <c r="E63" s="672"/>
    </row>
    <row r="64" spans="2:7" x14ac:dyDescent="0.3">
      <c r="B64" s="367" t="s">
        <v>903</v>
      </c>
      <c r="C64" s="367" t="s">
        <v>904</v>
      </c>
      <c r="D64" s="367">
        <v>1920</v>
      </c>
      <c r="E64" s="672"/>
    </row>
    <row r="65" spans="2:5" x14ac:dyDescent="0.3">
      <c r="B65" s="367" t="s">
        <v>903</v>
      </c>
      <c r="C65" s="367" t="s">
        <v>904</v>
      </c>
      <c r="D65" s="367">
        <v>2014</v>
      </c>
      <c r="E65" s="672"/>
    </row>
    <row r="66" spans="2:5" x14ac:dyDescent="0.3">
      <c r="B66" s="367" t="s">
        <v>903</v>
      </c>
      <c r="C66" s="367" t="s">
        <v>904</v>
      </c>
      <c r="D66" s="367">
        <v>352</v>
      </c>
      <c r="E66" s="672"/>
    </row>
    <row r="67" spans="2:5" x14ac:dyDescent="0.3">
      <c r="B67" s="367" t="s">
        <v>903</v>
      </c>
      <c r="C67" s="367" t="s">
        <v>904</v>
      </c>
      <c r="D67" s="367">
        <v>3521</v>
      </c>
      <c r="E67" s="672"/>
    </row>
    <row r="68" spans="2:5" x14ac:dyDescent="0.3">
      <c r="B68" s="367" t="s">
        <v>903</v>
      </c>
      <c r="C68" s="367" t="s">
        <v>904</v>
      </c>
      <c r="D68" s="367">
        <v>3522</v>
      </c>
      <c r="E68" s="672"/>
    </row>
    <row r="69" spans="2:5" x14ac:dyDescent="0.3">
      <c r="B69" s="367" t="s">
        <v>903</v>
      </c>
      <c r="C69" s="367" t="s">
        <v>904</v>
      </c>
      <c r="D69" s="367">
        <v>3523</v>
      </c>
      <c r="E69" s="672"/>
    </row>
    <row r="70" spans="2:5" x14ac:dyDescent="0.3">
      <c r="B70" s="367" t="s">
        <v>903</v>
      </c>
      <c r="C70" s="367" t="s">
        <v>904</v>
      </c>
      <c r="D70" s="367">
        <v>4612</v>
      </c>
      <c r="E70" s="672"/>
    </row>
    <row r="71" spans="2:5" x14ac:dyDescent="0.3">
      <c r="B71" s="367" t="s">
        <v>903</v>
      </c>
      <c r="C71" s="367" t="s">
        <v>904</v>
      </c>
      <c r="D71" s="367">
        <v>4671</v>
      </c>
      <c r="E71" s="672"/>
    </row>
    <row r="72" spans="2:5" x14ac:dyDescent="0.3">
      <c r="B72" s="367" t="s">
        <v>903</v>
      </c>
      <c r="C72" s="367" t="s">
        <v>904</v>
      </c>
      <c r="D72" s="367">
        <v>6</v>
      </c>
      <c r="E72" s="672"/>
    </row>
    <row r="73" spans="2:5" x14ac:dyDescent="0.3">
      <c r="B73" s="367" t="s">
        <v>903</v>
      </c>
      <c r="C73" s="367" t="s">
        <v>904</v>
      </c>
      <c r="D73" s="367">
        <v>61</v>
      </c>
      <c r="E73" s="672"/>
    </row>
    <row r="74" spans="2:5" x14ac:dyDescent="0.3">
      <c r="B74" s="367" t="s">
        <v>903</v>
      </c>
      <c r="C74" s="367" t="s">
        <v>904</v>
      </c>
      <c r="D74" s="367">
        <v>610</v>
      </c>
      <c r="E74" s="672"/>
    </row>
    <row r="75" spans="2:5" x14ac:dyDescent="0.3">
      <c r="B75" s="367" t="s">
        <v>903</v>
      </c>
      <c r="C75" s="367" t="s">
        <v>904</v>
      </c>
      <c r="D75" s="367">
        <v>62</v>
      </c>
      <c r="E75" s="672"/>
    </row>
    <row r="76" spans="2:5" x14ac:dyDescent="0.3">
      <c r="B76" s="367" t="s">
        <v>903</v>
      </c>
      <c r="C76" s="367" t="s">
        <v>904</v>
      </c>
      <c r="D76" s="367">
        <v>620</v>
      </c>
      <c r="E76" s="672"/>
    </row>
    <row r="77" spans="2:5" x14ac:dyDescent="0.3">
      <c r="B77" s="367" t="s">
        <v>888</v>
      </c>
      <c r="C77" s="367" t="s">
        <v>906</v>
      </c>
      <c r="D77" s="367">
        <v>24</v>
      </c>
      <c r="E77" s="671" t="s">
        <v>907</v>
      </c>
    </row>
    <row r="78" spans="2:5" x14ac:dyDescent="0.3">
      <c r="B78" s="367" t="s">
        <v>888</v>
      </c>
      <c r="C78" s="367" t="s">
        <v>906</v>
      </c>
      <c r="D78" s="367">
        <v>241</v>
      </c>
      <c r="E78" s="672"/>
    </row>
    <row r="79" spans="2:5" x14ac:dyDescent="0.3">
      <c r="B79" s="367" t="s">
        <v>888</v>
      </c>
      <c r="C79" s="367" t="s">
        <v>906</v>
      </c>
      <c r="D79" s="367">
        <v>2410</v>
      </c>
      <c r="E79" s="672"/>
    </row>
    <row r="80" spans="2:5" x14ac:dyDescent="0.3">
      <c r="B80" s="367" t="s">
        <v>888</v>
      </c>
      <c r="C80" s="367" t="s">
        <v>906</v>
      </c>
      <c r="D80" s="367">
        <v>242</v>
      </c>
      <c r="E80" s="672"/>
    </row>
    <row r="81" spans="2:5" x14ac:dyDescent="0.3">
      <c r="B81" s="367" t="s">
        <v>888</v>
      </c>
      <c r="C81" s="367" t="s">
        <v>906</v>
      </c>
      <c r="D81" s="367">
        <v>2420</v>
      </c>
      <c r="E81" s="672"/>
    </row>
    <row r="82" spans="2:5" x14ac:dyDescent="0.3">
      <c r="B82" s="367" t="s">
        <v>888</v>
      </c>
      <c r="C82" s="367" t="s">
        <v>906</v>
      </c>
      <c r="D82" s="367">
        <v>2434</v>
      </c>
      <c r="E82" s="672"/>
    </row>
    <row r="83" spans="2:5" x14ac:dyDescent="0.3">
      <c r="B83" s="367" t="s">
        <v>888</v>
      </c>
      <c r="C83" s="367" t="s">
        <v>906</v>
      </c>
      <c r="D83" s="367">
        <v>244</v>
      </c>
      <c r="E83" s="672"/>
    </row>
    <row r="84" spans="2:5" x14ac:dyDescent="0.3">
      <c r="B84" s="367" t="s">
        <v>888</v>
      </c>
      <c r="C84" s="367" t="s">
        <v>906</v>
      </c>
      <c r="D84" s="367">
        <v>2442</v>
      </c>
      <c r="E84" s="672"/>
    </row>
    <row r="85" spans="2:5" x14ac:dyDescent="0.3">
      <c r="B85" s="367" t="s">
        <v>888</v>
      </c>
      <c r="C85" s="367" t="s">
        <v>906</v>
      </c>
      <c r="D85" s="367">
        <v>2444</v>
      </c>
      <c r="E85" s="672"/>
    </row>
    <row r="86" spans="2:5" x14ac:dyDescent="0.3">
      <c r="B86" s="367" t="s">
        <v>888</v>
      </c>
      <c r="C86" s="367" t="s">
        <v>906</v>
      </c>
      <c r="D86" s="367">
        <v>2445</v>
      </c>
      <c r="E86" s="672"/>
    </row>
    <row r="87" spans="2:5" x14ac:dyDescent="0.3">
      <c r="B87" s="367" t="s">
        <v>888</v>
      </c>
      <c r="C87" s="367" t="s">
        <v>906</v>
      </c>
      <c r="D87" s="367">
        <v>245</v>
      </c>
      <c r="E87" s="672"/>
    </row>
    <row r="88" spans="2:5" x14ac:dyDescent="0.3">
      <c r="B88" s="367" t="s">
        <v>888</v>
      </c>
      <c r="C88" s="367" t="s">
        <v>906</v>
      </c>
      <c r="D88" s="367">
        <v>2451</v>
      </c>
      <c r="E88" s="672"/>
    </row>
    <row r="89" spans="2:5" x14ac:dyDescent="0.3">
      <c r="B89" s="367" t="s">
        <v>888</v>
      </c>
      <c r="C89" s="367" t="s">
        <v>906</v>
      </c>
      <c r="D89" s="367">
        <v>2452</v>
      </c>
      <c r="E89" s="672"/>
    </row>
    <row r="90" spans="2:5" x14ac:dyDescent="0.3">
      <c r="B90" s="367" t="s">
        <v>888</v>
      </c>
      <c r="C90" s="367" t="s">
        <v>906</v>
      </c>
      <c r="D90" s="367">
        <v>25</v>
      </c>
      <c r="E90" s="672"/>
    </row>
    <row r="91" spans="2:5" x14ac:dyDescent="0.3">
      <c r="B91" s="367" t="s">
        <v>888</v>
      </c>
      <c r="C91" s="367" t="s">
        <v>906</v>
      </c>
      <c r="D91" s="367">
        <v>251</v>
      </c>
      <c r="E91" s="672"/>
    </row>
    <row r="92" spans="2:5" x14ac:dyDescent="0.3">
      <c r="B92" s="367" t="s">
        <v>888</v>
      </c>
      <c r="C92" s="367" t="s">
        <v>906</v>
      </c>
      <c r="D92" s="367">
        <v>2511</v>
      </c>
      <c r="E92" s="672"/>
    </row>
    <row r="93" spans="2:5" x14ac:dyDescent="0.3">
      <c r="B93" s="367" t="s">
        <v>888</v>
      </c>
      <c r="C93" s="367" t="s">
        <v>906</v>
      </c>
      <c r="D93" s="367">
        <v>4672</v>
      </c>
      <c r="E93" s="672"/>
    </row>
    <row r="94" spans="2:5" x14ac:dyDescent="0.3">
      <c r="B94" s="367" t="s">
        <v>888</v>
      </c>
      <c r="C94" s="367" t="s">
        <v>908</v>
      </c>
      <c r="D94" s="367">
        <v>5</v>
      </c>
      <c r="E94" s="672"/>
    </row>
    <row r="95" spans="2:5" x14ac:dyDescent="0.3">
      <c r="B95" s="367" t="s">
        <v>888</v>
      </c>
      <c r="C95" s="367" t="s">
        <v>908</v>
      </c>
      <c r="D95" s="367">
        <v>51</v>
      </c>
      <c r="E95" s="672"/>
    </row>
    <row r="96" spans="2:5" x14ac:dyDescent="0.3">
      <c r="B96" s="367" t="s">
        <v>888</v>
      </c>
      <c r="C96" s="367" t="s">
        <v>908</v>
      </c>
      <c r="D96" s="367">
        <v>510</v>
      </c>
      <c r="E96" s="672"/>
    </row>
    <row r="97" spans="2:5" x14ac:dyDescent="0.3">
      <c r="B97" s="367" t="s">
        <v>888</v>
      </c>
      <c r="C97" s="367" t="s">
        <v>908</v>
      </c>
      <c r="D97" s="367">
        <v>52</v>
      </c>
      <c r="E97" s="672"/>
    </row>
    <row r="98" spans="2:5" x14ac:dyDescent="0.3">
      <c r="B98" s="367" t="s">
        <v>888</v>
      </c>
      <c r="C98" s="367" t="s">
        <v>908</v>
      </c>
      <c r="D98" s="367">
        <v>520</v>
      </c>
      <c r="E98" s="672"/>
    </row>
    <row r="99" spans="2:5" x14ac:dyDescent="0.3">
      <c r="B99" s="367" t="s">
        <v>888</v>
      </c>
      <c r="C99" s="367" t="s">
        <v>906</v>
      </c>
      <c r="D99" s="367">
        <v>7</v>
      </c>
      <c r="E99" s="672"/>
    </row>
    <row r="100" spans="2:5" x14ac:dyDescent="0.3">
      <c r="B100" s="367" t="s">
        <v>888</v>
      </c>
      <c r="C100" s="367" t="s">
        <v>906</v>
      </c>
      <c r="D100" s="367">
        <v>72</v>
      </c>
      <c r="E100" s="672"/>
    </row>
    <row r="101" spans="2:5" x14ac:dyDescent="0.3">
      <c r="B101" s="367" t="s">
        <v>888</v>
      </c>
      <c r="C101" s="367" t="s">
        <v>906</v>
      </c>
      <c r="D101" s="367">
        <v>729</v>
      </c>
      <c r="E101" s="673"/>
    </row>
    <row r="102" spans="2:5" x14ac:dyDescent="0.3">
      <c r="B102" s="367" t="s">
        <v>888</v>
      </c>
      <c r="C102" s="367" t="s">
        <v>908</v>
      </c>
      <c r="D102" s="367">
        <v>8</v>
      </c>
      <c r="E102" s="671" t="s">
        <v>907</v>
      </c>
    </row>
    <row r="103" spans="2:5" x14ac:dyDescent="0.3">
      <c r="B103" s="367" t="s">
        <v>888</v>
      </c>
      <c r="C103" s="367" t="s">
        <v>908</v>
      </c>
      <c r="D103" s="367">
        <v>9</v>
      </c>
      <c r="E103" s="672"/>
    </row>
    <row r="104" spans="2:5" x14ac:dyDescent="0.3">
      <c r="B104" s="367" t="s">
        <v>887</v>
      </c>
      <c r="C104" s="367" t="s">
        <v>909</v>
      </c>
      <c r="D104" s="367">
        <v>235</v>
      </c>
      <c r="E104" s="671" t="s">
        <v>907</v>
      </c>
    </row>
    <row r="105" spans="2:5" x14ac:dyDescent="0.3">
      <c r="B105" s="367" t="s">
        <v>887</v>
      </c>
      <c r="C105" s="367" t="s">
        <v>909</v>
      </c>
      <c r="D105" s="367">
        <v>2351</v>
      </c>
      <c r="E105" s="672"/>
    </row>
    <row r="106" spans="2:5" x14ac:dyDescent="0.3">
      <c r="B106" s="367" t="s">
        <v>887</v>
      </c>
      <c r="C106" s="367" t="s">
        <v>909</v>
      </c>
      <c r="D106" s="367">
        <v>2352</v>
      </c>
      <c r="E106" s="672"/>
    </row>
    <row r="107" spans="2:5" x14ac:dyDescent="0.3">
      <c r="B107" s="367" t="s">
        <v>887</v>
      </c>
      <c r="C107" s="367" t="s">
        <v>909</v>
      </c>
      <c r="D107" s="367">
        <v>236</v>
      </c>
      <c r="E107" s="672"/>
    </row>
    <row r="108" spans="2:5" x14ac:dyDescent="0.3">
      <c r="B108" s="367" t="s">
        <v>887</v>
      </c>
      <c r="C108" s="367" t="s">
        <v>909</v>
      </c>
      <c r="D108" s="367">
        <v>2361</v>
      </c>
      <c r="E108" s="672"/>
    </row>
    <row r="109" spans="2:5" x14ac:dyDescent="0.3">
      <c r="B109" s="367" t="s">
        <v>887</v>
      </c>
      <c r="C109" s="367" t="s">
        <v>909</v>
      </c>
      <c r="D109" s="367">
        <v>2363</v>
      </c>
      <c r="E109" s="672"/>
    </row>
    <row r="110" spans="2:5" x14ac:dyDescent="0.3">
      <c r="B110" s="367" t="s">
        <v>887</v>
      </c>
      <c r="C110" s="367" t="s">
        <v>909</v>
      </c>
      <c r="D110" s="367">
        <v>2364</v>
      </c>
      <c r="E110" s="672"/>
    </row>
    <row r="111" spans="2:5" x14ac:dyDescent="0.3">
      <c r="B111" s="367" t="s">
        <v>887</v>
      </c>
      <c r="C111" s="367" t="s">
        <v>909</v>
      </c>
      <c r="D111" s="367">
        <v>811</v>
      </c>
      <c r="E111" s="672"/>
    </row>
    <row r="112" spans="2:5" x14ac:dyDescent="0.3">
      <c r="B112" s="367" t="s">
        <v>887</v>
      </c>
      <c r="C112" s="367" t="s">
        <v>909</v>
      </c>
      <c r="D112" s="367">
        <v>89</v>
      </c>
      <c r="E112" s="673"/>
    </row>
    <row r="113" spans="2:5" x14ac:dyDescent="0.3">
      <c r="B113" s="367" t="s">
        <v>885</v>
      </c>
      <c r="C113" s="367" t="s">
        <v>885</v>
      </c>
      <c r="D113" s="367">
        <v>3030</v>
      </c>
      <c r="E113" s="671" t="s">
        <v>910</v>
      </c>
    </row>
    <row r="114" spans="2:5" x14ac:dyDescent="0.3">
      <c r="B114" s="367" t="s">
        <v>885</v>
      </c>
      <c r="C114" s="367" t="s">
        <v>885</v>
      </c>
      <c r="D114" s="367">
        <v>3316</v>
      </c>
      <c r="E114" s="672"/>
    </row>
    <row r="115" spans="2:5" x14ac:dyDescent="0.3">
      <c r="B115" s="367" t="s">
        <v>885</v>
      </c>
      <c r="C115" s="367" t="s">
        <v>885</v>
      </c>
      <c r="D115" s="367">
        <v>511</v>
      </c>
      <c r="E115" s="672"/>
    </row>
    <row r="116" spans="2:5" x14ac:dyDescent="0.3">
      <c r="B116" s="367" t="s">
        <v>885</v>
      </c>
      <c r="C116" s="367" t="s">
        <v>885</v>
      </c>
      <c r="D116" s="367">
        <v>5110</v>
      </c>
      <c r="E116" s="672"/>
    </row>
    <row r="117" spans="2:5" x14ac:dyDescent="0.3">
      <c r="B117" s="367" t="s">
        <v>885</v>
      </c>
      <c r="C117" s="367" t="s">
        <v>885</v>
      </c>
      <c r="D117" s="367">
        <v>512</v>
      </c>
      <c r="E117" s="672"/>
    </row>
    <row r="118" spans="2:5" x14ac:dyDescent="0.3">
      <c r="B118" s="367" t="s">
        <v>885</v>
      </c>
      <c r="C118" s="367" t="s">
        <v>885</v>
      </c>
      <c r="D118" s="367">
        <v>5121</v>
      </c>
      <c r="E118" s="672"/>
    </row>
    <row r="119" spans="2:5" x14ac:dyDescent="0.3">
      <c r="B119" s="367" t="s">
        <v>885</v>
      </c>
      <c r="C119" s="367" t="s">
        <v>885</v>
      </c>
      <c r="D119" s="367">
        <v>5223</v>
      </c>
      <c r="E119" s="673"/>
    </row>
    <row r="120" spans="2:5" x14ac:dyDescent="0.3">
      <c r="B120" s="367" t="s">
        <v>884</v>
      </c>
      <c r="C120" s="367" t="s">
        <v>884</v>
      </c>
      <c r="D120" s="367">
        <v>2815</v>
      </c>
      <c r="E120" s="671" t="s">
        <v>911</v>
      </c>
    </row>
    <row r="121" spans="2:5" x14ac:dyDescent="0.3">
      <c r="B121" s="367" t="s">
        <v>884</v>
      </c>
      <c r="C121" s="367" t="s">
        <v>884</v>
      </c>
      <c r="D121" s="367">
        <v>29</v>
      </c>
      <c r="E121" s="672"/>
    </row>
    <row r="122" spans="2:5" x14ac:dyDescent="0.3">
      <c r="B122" s="367" t="s">
        <v>884</v>
      </c>
      <c r="C122" s="367" t="s">
        <v>884</v>
      </c>
      <c r="D122" s="367">
        <v>291</v>
      </c>
      <c r="E122" s="672"/>
    </row>
    <row r="123" spans="2:5" x14ac:dyDescent="0.3">
      <c r="B123" s="367" t="s">
        <v>884</v>
      </c>
      <c r="C123" s="367" t="s">
        <v>884</v>
      </c>
      <c r="D123" s="367">
        <v>2910</v>
      </c>
      <c r="E123" s="672"/>
    </row>
    <row r="124" spans="2:5" x14ac:dyDescent="0.3">
      <c r="B124" s="367" t="s">
        <v>884</v>
      </c>
      <c r="C124" s="367" t="s">
        <v>884</v>
      </c>
      <c r="D124" s="367">
        <v>292</v>
      </c>
      <c r="E124" s="672"/>
    </row>
    <row r="125" spans="2:5" x14ac:dyDescent="0.3">
      <c r="B125" s="367" t="s">
        <v>884</v>
      </c>
      <c r="C125" s="367" t="s">
        <v>884</v>
      </c>
      <c r="D125" s="367">
        <v>2920</v>
      </c>
      <c r="E125" s="672"/>
    </row>
    <row r="126" spans="2:5" x14ac:dyDescent="0.3">
      <c r="B126" s="367" t="s">
        <v>884</v>
      </c>
      <c r="C126" s="367" t="s">
        <v>884</v>
      </c>
      <c r="D126" s="367">
        <v>293</v>
      </c>
      <c r="E126" s="672"/>
    </row>
    <row r="127" spans="2:5" x14ac:dyDescent="0.3">
      <c r="B127" s="367" t="s">
        <v>884</v>
      </c>
      <c r="C127" s="367" t="s">
        <v>884</v>
      </c>
      <c r="D127" s="367">
        <v>2932</v>
      </c>
      <c r="E127" s="673"/>
    </row>
    <row r="128" spans="2:5" x14ac:dyDescent="0.3">
      <c r="E128" s="372"/>
    </row>
    <row r="129" spans="5:5" x14ac:dyDescent="0.3">
      <c r="E129" s="372"/>
    </row>
    <row r="130" spans="5:5" x14ac:dyDescent="0.3">
      <c r="E130" s="372"/>
    </row>
    <row r="131" spans="5:5" x14ac:dyDescent="0.3">
      <c r="E131" s="372"/>
    </row>
  </sheetData>
  <sheetProtection algorithmName="SHA-512" hashValue="xp9xiviZcdR1C8wcRM059nK42smI07xtJrE3ByIwf+FRWqtUQ472P8gKt3vrai2QfHk6TmpTWpDEmDzFz9ehyg==" saltValue="rsrP/R8xAd3fIuWFUq5Tuw==" spinCount="100000" sheet="1" objects="1" scenarios="1"/>
  <mergeCells count="14">
    <mergeCell ref="B19:B21"/>
    <mergeCell ref="E120:E127"/>
    <mergeCell ref="B9:B12"/>
    <mergeCell ref="B13:B18"/>
    <mergeCell ref="B25:B30"/>
    <mergeCell ref="C37:D37"/>
    <mergeCell ref="E37:E38"/>
    <mergeCell ref="E39:E50"/>
    <mergeCell ref="E51:E60"/>
    <mergeCell ref="E61:E76"/>
    <mergeCell ref="E77:E101"/>
    <mergeCell ref="E102:E103"/>
    <mergeCell ref="E104:E112"/>
    <mergeCell ref="E113:E119"/>
  </mergeCells>
  <hyperlinks>
    <hyperlink ref="B2" location="CONTENTS!A1" display="Back to contents page" xr:uid="{B0FFDCCF-39DF-4F33-86EB-EEC11B07E967}"/>
  </hyperlinks>
  <pageMargins left="0.7" right="0.7" top="0.75" bottom="0.75" header="0.3" footer="0.3"/>
  <pageSetup paperSize="9" orientation="portrait" r:id="rId1"/>
  <headerFooter>
    <oddHeader>&amp;L&amp;"Calibri"&amp;12&amp;K000000EBA Regular Use&amp;1#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workbookViewId="0"/>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76" t="s">
        <v>0</v>
      </c>
      <c r="C2" s="111"/>
      <c r="D2" s="111"/>
      <c r="E2" s="111"/>
      <c r="F2" s="111"/>
    </row>
    <row r="3" spans="2:7" x14ac:dyDescent="0.35">
      <c r="B3" s="1"/>
      <c r="C3" s="1"/>
      <c r="D3" s="1"/>
      <c r="E3" s="1"/>
      <c r="F3" s="1"/>
    </row>
    <row r="4" spans="2:7" ht="15.5" x14ac:dyDescent="0.35">
      <c r="B4" s="19" t="s">
        <v>3</v>
      </c>
      <c r="C4" s="2"/>
      <c r="D4" s="2"/>
      <c r="E4" s="2"/>
      <c r="F4" s="2"/>
    </row>
    <row r="5" spans="2:7" x14ac:dyDescent="0.35">
      <c r="B5" s="1"/>
      <c r="C5" s="1"/>
      <c r="D5" s="1"/>
      <c r="E5" s="1"/>
      <c r="F5" s="1"/>
    </row>
    <row r="6" spans="2:7" ht="46.5" customHeight="1" x14ac:dyDescent="0.35">
      <c r="B6" s="596" t="s">
        <v>1071</v>
      </c>
      <c r="C6" s="596"/>
      <c r="D6" s="596"/>
      <c r="E6" s="596"/>
      <c r="F6" s="596"/>
      <c r="G6" s="1"/>
    </row>
    <row r="7" spans="2:7" x14ac:dyDescent="0.35">
      <c r="C7" s="3"/>
      <c r="D7" s="3"/>
      <c r="E7" s="4"/>
      <c r="F7" s="5"/>
      <c r="G7" s="6"/>
    </row>
    <row r="8" spans="2:7" ht="15" thickBot="1" x14ac:dyDescent="0.4"/>
    <row r="9" spans="2:7" ht="21.5" thickBot="1" x14ac:dyDescent="0.4">
      <c r="B9" s="112"/>
      <c r="C9" s="593" t="s">
        <v>2</v>
      </c>
      <c r="D9" s="595" t="s">
        <v>4</v>
      </c>
      <c r="E9" s="595"/>
      <c r="F9" s="22" t="s">
        <v>5</v>
      </c>
    </row>
    <row r="10" spans="2:7" ht="15" thickBot="1" x14ac:dyDescent="0.4">
      <c r="B10" s="45"/>
      <c r="C10" s="594"/>
      <c r="D10" s="23">
        <f>+Tartalom!B3</f>
        <v>45473</v>
      </c>
      <c r="E10" s="23">
        <f>+EOMONTH(D10,-3)</f>
        <v>45382</v>
      </c>
      <c r="F10" s="23">
        <f>+Tartalom!B3</f>
        <v>45473</v>
      </c>
    </row>
    <row r="11" spans="2:7" x14ac:dyDescent="0.35">
      <c r="B11" s="114">
        <v>1</v>
      </c>
      <c r="C11" s="24" t="s">
        <v>6</v>
      </c>
      <c r="D11" s="25">
        <v>22558675.397691924</v>
      </c>
      <c r="E11" s="25">
        <v>21959493.04344568</v>
      </c>
      <c r="F11" s="56">
        <v>1804694.031815354</v>
      </c>
    </row>
    <row r="12" spans="2:7" x14ac:dyDescent="0.35">
      <c r="B12" s="115">
        <v>2</v>
      </c>
      <c r="C12" s="14" t="s">
        <v>728</v>
      </c>
      <c r="D12" s="11">
        <v>22558675.397691924</v>
      </c>
      <c r="E12" s="11">
        <v>21959493.04344568</v>
      </c>
      <c r="F12" s="49">
        <v>1804694.031815354</v>
      </c>
    </row>
    <row r="13" spans="2:7" x14ac:dyDescent="0.35">
      <c r="B13" s="115">
        <v>6</v>
      </c>
      <c r="C13" s="24" t="s">
        <v>8</v>
      </c>
      <c r="D13" s="25">
        <v>299242</v>
      </c>
      <c r="E13" s="25">
        <v>381439.375</v>
      </c>
      <c r="F13" s="56">
        <v>23939.360000000001</v>
      </c>
    </row>
    <row r="14" spans="2:7" x14ac:dyDescent="0.35">
      <c r="B14" s="115">
        <v>7</v>
      </c>
      <c r="C14" s="14" t="s">
        <v>9</v>
      </c>
      <c r="D14" s="11">
        <v>280531.375</v>
      </c>
      <c r="E14" s="11">
        <v>360529.75</v>
      </c>
      <c r="F14" s="49">
        <v>22442.510000000002</v>
      </c>
    </row>
    <row r="15" spans="2:7" x14ac:dyDescent="0.35">
      <c r="B15" s="115" t="s">
        <v>335</v>
      </c>
      <c r="C15" s="14" t="s">
        <v>10</v>
      </c>
      <c r="D15" s="11">
        <v>18710.625</v>
      </c>
      <c r="E15" s="11">
        <v>20909.625</v>
      </c>
      <c r="F15" s="49">
        <v>1496.8500000000001</v>
      </c>
    </row>
    <row r="16" spans="2:7" x14ac:dyDescent="0.35">
      <c r="B16" s="115">
        <v>20</v>
      </c>
      <c r="C16" s="24" t="s">
        <v>11</v>
      </c>
      <c r="D16" s="25">
        <v>402369.25</v>
      </c>
      <c r="E16" s="25">
        <v>420730.375</v>
      </c>
      <c r="F16" s="56">
        <v>32189.54</v>
      </c>
    </row>
    <row r="17" spans="2:6" x14ac:dyDescent="0.35">
      <c r="B17" s="115">
        <v>21</v>
      </c>
      <c r="C17" s="14" t="s">
        <v>7</v>
      </c>
      <c r="D17" s="11">
        <v>402369.25</v>
      </c>
      <c r="E17" s="11">
        <v>420730.375</v>
      </c>
      <c r="F17" s="49">
        <v>32189.54</v>
      </c>
    </row>
    <row r="18" spans="2:6" x14ac:dyDescent="0.35">
      <c r="B18" s="115">
        <v>23</v>
      </c>
      <c r="C18" s="24" t="s">
        <v>12</v>
      </c>
      <c r="D18" s="25">
        <v>2060635.1070079505</v>
      </c>
      <c r="E18" s="25">
        <v>2066189.6344636469</v>
      </c>
      <c r="F18" s="56">
        <v>164850.80856063604</v>
      </c>
    </row>
    <row r="19" spans="2:6" x14ac:dyDescent="0.35">
      <c r="B19" s="115" t="s">
        <v>336</v>
      </c>
      <c r="C19" s="14" t="s">
        <v>13</v>
      </c>
      <c r="D19" s="11">
        <v>1129088.1047380001</v>
      </c>
      <c r="E19" s="11">
        <v>1129088.1047380001</v>
      </c>
      <c r="F19" s="49">
        <v>90327.048379040003</v>
      </c>
    </row>
    <row r="20" spans="2:6" x14ac:dyDescent="0.35">
      <c r="B20" s="109" t="s">
        <v>337</v>
      </c>
      <c r="C20" s="14" t="s">
        <v>14</v>
      </c>
      <c r="D20" s="11">
        <v>931547.00226995046</v>
      </c>
      <c r="E20" s="11">
        <v>937101.52972500003</v>
      </c>
      <c r="F20" s="49">
        <v>74523.760181596037</v>
      </c>
    </row>
    <row r="21" spans="2:6" ht="15" thickBot="1" x14ac:dyDescent="0.4">
      <c r="B21" s="116">
        <v>29</v>
      </c>
      <c r="C21" s="26" t="s">
        <v>15</v>
      </c>
      <c r="D21" s="27">
        <v>25320921.754699875</v>
      </c>
      <c r="E21" s="27">
        <v>24827852.427909322</v>
      </c>
      <c r="F21" s="53">
        <v>2025673.74037599</v>
      </c>
    </row>
    <row r="22" spans="2:6" ht="22.5" customHeight="1" x14ac:dyDescent="0.35">
      <c r="B22" s="596" t="s">
        <v>729</v>
      </c>
      <c r="C22" s="596"/>
      <c r="D22" s="596"/>
      <c r="E22" s="596"/>
      <c r="F22" s="596"/>
    </row>
  </sheetData>
  <sheetProtection algorithmName="SHA-512" hashValue="9ZPz+LQSuZA+Y8+ctVex4DleLtATKqYFsJZBb3rV2ap1bQADb+J8uABF/yO/m1pyK8j18T4T2lkCddc7C4+CEg==" saltValue="LDR02WPljLHcINuf8EgIKA=="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C3B0-4131-4589-99F1-741CDD1B989B}">
  <sheetPr>
    <tabColor theme="9" tint="0.79998168889431442"/>
  </sheetPr>
  <dimension ref="B2:F12"/>
  <sheetViews>
    <sheetView showGridLines="0" zoomScale="85" zoomScaleNormal="85" workbookViewId="0"/>
  </sheetViews>
  <sheetFormatPr defaultColWidth="9.1796875" defaultRowHeight="14" x14ac:dyDescent="0.3"/>
  <cols>
    <col min="1" max="1" width="10.81640625" style="353" customWidth="1"/>
    <col min="2" max="2" width="14.1796875" style="353" customWidth="1"/>
    <col min="3" max="3" width="16.1796875" style="353" customWidth="1"/>
    <col min="4" max="4" width="14.54296875" style="353" customWidth="1"/>
    <col min="5" max="5" width="16.54296875" style="353" customWidth="1"/>
    <col min="6" max="6" width="16.26953125" style="353" customWidth="1"/>
    <col min="7" max="16384" width="9.1796875" style="353"/>
  </cols>
  <sheetData>
    <row r="2" spans="2:6" x14ac:dyDescent="0.3">
      <c r="B2" s="327" t="s">
        <v>767</v>
      </c>
    </row>
    <row r="4" spans="2:6" x14ac:dyDescent="0.3">
      <c r="B4" s="373" t="s">
        <v>912</v>
      </c>
    </row>
    <row r="5" spans="2:6" x14ac:dyDescent="0.3">
      <c r="B5" s="373"/>
    </row>
    <row r="6" spans="2:6" ht="14.5" thickBot="1" x14ac:dyDescent="0.35">
      <c r="B6" s="499">
        <f>'Igazodási mérőszámok'!B6</f>
        <v>45473</v>
      </c>
    </row>
    <row r="7" spans="2:6" ht="14.5" thickBot="1" x14ac:dyDescent="0.35">
      <c r="B7" s="374" t="s">
        <v>770</v>
      </c>
      <c r="C7" s="374" t="s">
        <v>771</v>
      </c>
      <c r="D7" s="374" t="s">
        <v>772</v>
      </c>
      <c r="E7" s="374" t="s">
        <v>773</v>
      </c>
      <c r="F7" s="374" t="s">
        <v>774</v>
      </c>
    </row>
    <row r="8" spans="2:6" ht="53" thickBot="1" x14ac:dyDescent="0.35">
      <c r="B8" s="359" t="s">
        <v>913</v>
      </c>
      <c r="C8" s="359" t="s">
        <v>914</v>
      </c>
      <c r="D8" s="359" t="s">
        <v>915</v>
      </c>
      <c r="E8" s="375" t="s">
        <v>916</v>
      </c>
      <c r="F8" s="359" t="s">
        <v>917</v>
      </c>
    </row>
    <row r="9" spans="2:6" x14ac:dyDescent="0.3">
      <c r="B9" s="29"/>
      <c r="C9" s="29"/>
      <c r="D9" s="29"/>
      <c r="E9" s="29"/>
      <c r="F9" s="29"/>
    </row>
    <row r="10" spans="2:6" ht="14.5" thickBot="1" x14ac:dyDescent="0.35"/>
    <row r="11" spans="2:6" x14ac:dyDescent="0.3">
      <c r="B11" s="376" t="s">
        <v>918</v>
      </c>
      <c r="C11" s="377"/>
      <c r="D11" s="377"/>
      <c r="E11" s="377"/>
      <c r="F11" s="377"/>
    </row>
    <row r="12" spans="2:6" x14ac:dyDescent="0.3">
      <c r="B12" s="562" t="s">
        <v>1103</v>
      </c>
    </row>
  </sheetData>
  <sheetProtection algorithmName="SHA-512" hashValue="4DRVQVHJd25EnCllcK8fhp5qctX/VhYWUuUK8DBKMRUfgIr9yV/AVe25YxaxuBOm5tLeH5URf5MEvSlbIIGKAQ==" saltValue="baSDluuOxfJkaxgIi1At0Q==" spinCount="100000" sheet="1" objects="1" scenarios="1"/>
  <hyperlinks>
    <hyperlink ref="B2" location="CONTENTS!A1" display="Back to contents page" xr:uid="{E28284DB-2B3B-41FD-8E85-350DC694343C}"/>
  </hyperlinks>
  <pageMargins left="0.7" right="0.7" top="0.75" bottom="0.75" header="0.3" footer="0.3"/>
  <pageSetup orientation="portrait" r:id="rId1"/>
  <headerFooter>
    <oddHeader>&amp;L&amp;"Calibri"&amp;12&amp;K000000EBA Regular Use&amp;1#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14ABA-C606-4FFB-851D-347E147ABA8B}">
  <sheetPr>
    <tabColor theme="9" tint="0.79998168889431442"/>
  </sheetPr>
  <dimension ref="B2:P24"/>
  <sheetViews>
    <sheetView showGridLines="0" zoomScale="85" zoomScaleNormal="85" workbookViewId="0"/>
  </sheetViews>
  <sheetFormatPr defaultColWidth="8.81640625" defaultRowHeight="12.5" x14ac:dyDescent="0.25"/>
  <cols>
    <col min="1" max="1" width="8.81640625" style="340"/>
    <col min="2" max="2" width="75.7265625" style="340" customWidth="1"/>
    <col min="3" max="3" width="8.81640625" style="340"/>
    <col min="4" max="4" width="16.26953125" style="340" bestFit="1" customWidth="1"/>
    <col min="5" max="10" width="16" style="340" customWidth="1"/>
    <col min="11" max="11" width="17.7265625" style="340" customWidth="1"/>
    <col min="12" max="12" width="14.1796875" style="340" bestFit="1" customWidth="1"/>
    <col min="13" max="13" width="12" style="340" customWidth="1"/>
    <col min="14" max="14" width="8.81640625" style="340"/>
    <col min="15" max="15" width="13.54296875" style="340" bestFit="1" customWidth="1"/>
    <col min="16" max="16" width="13" style="340" bestFit="1" customWidth="1"/>
    <col min="17" max="16384" width="8.81640625" style="340"/>
  </cols>
  <sheetData>
    <row r="2" spans="2:16" ht="14" x14ac:dyDescent="0.25">
      <c r="B2" s="327" t="s">
        <v>767</v>
      </c>
    </row>
    <row r="4" spans="2:16" ht="14" x14ac:dyDescent="0.3">
      <c r="B4" s="373" t="s">
        <v>919</v>
      </c>
    </row>
    <row r="5" spans="2:16" ht="14" x14ac:dyDescent="0.3">
      <c r="B5" s="373"/>
    </row>
    <row r="6" spans="2:16" ht="13" thickBot="1" x14ac:dyDescent="0.3">
      <c r="B6" s="499">
        <f>'Kitettségek legnagyobb cégeknél'!B6</f>
        <v>45473</v>
      </c>
    </row>
    <row r="7" spans="2:16" ht="21.5" customHeight="1" thickBot="1" x14ac:dyDescent="0.3">
      <c r="B7" s="375" t="s">
        <v>770</v>
      </c>
      <c r="C7" s="375" t="s">
        <v>771</v>
      </c>
      <c r="D7" s="375" t="s">
        <v>772</v>
      </c>
      <c r="E7" s="375" t="s">
        <v>773</v>
      </c>
      <c r="F7" s="375" t="s">
        <v>774</v>
      </c>
      <c r="G7" s="375" t="s">
        <v>775</v>
      </c>
      <c r="H7" s="375" t="s">
        <v>142</v>
      </c>
      <c r="I7" s="375" t="s">
        <v>72</v>
      </c>
      <c r="J7" s="375" t="s">
        <v>92</v>
      </c>
      <c r="K7" s="375" t="s">
        <v>776</v>
      </c>
      <c r="L7" s="375" t="s">
        <v>777</v>
      </c>
      <c r="M7" s="375" t="s">
        <v>778</v>
      </c>
      <c r="N7" s="375" t="s">
        <v>779</v>
      </c>
      <c r="O7" s="375" t="s">
        <v>780</v>
      </c>
      <c r="P7" s="375" t="s">
        <v>780</v>
      </c>
    </row>
    <row r="8" spans="2:16" ht="12.5" customHeight="1" x14ac:dyDescent="0.25">
      <c r="B8" s="679" t="s">
        <v>920</v>
      </c>
      <c r="C8" s="681" t="s">
        <v>783</v>
      </c>
      <c r="D8" s="681"/>
      <c r="E8" s="681"/>
      <c r="F8" s="681"/>
      <c r="G8" s="681"/>
      <c r="H8" s="681"/>
      <c r="I8" s="681"/>
      <c r="J8" s="681"/>
      <c r="K8" s="681"/>
      <c r="L8" s="681"/>
      <c r="M8" s="681"/>
      <c r="N8" s="681"/>
      <c r="O8" s="681"/>
      <c r="P8" s="681"/>
    </row>
    <row r="9" spans="2:16" ht="32.25" customHeight="1" x14ac:dyDescent="0.25">
      <c r="B9" s="679"/>
      <c r="C9" s="378"/>
      <c r="D9" s="679" t="s">
        <v>921</v>
      </c>
      <c r="E9" s="679"/>
      <c r="F9" s="679"/>
      <c r="G9" s="679"/>
      <c r="H9" s="679"/>
      <c r="I9" s="679"/>
      <c r="J9" s="679"/>
      <c r="K9" s="679"/>
      <c r="L9" s="679"/>
      <c r="M9" s="679"/>
      <c r="N9" s="679"/>
      <c r="O9" s="679"/>
      <c r="P9" s="679"/>
    </row>
    <row r="10" spans="2:16" ht="52.5" customHeight="1" x14ac:dyDescent="0.25">
      <c r="B10" s="679"/>
      <c r="C10" s="378"/>
      <c r="D10" s="679" t="s">
        <v>922</v>
      </c>
      <c r="E10" s="679"/>
      <c r="F10" s="679"/>
      <c r="G10" s="679"/>
      <c r="H10" s="679"/>
      <c r="I10" s="679" t="s">
        <v>923</v>
      </c>
      <c r="J10" s="679" t="s">
        <v>924</v>
      </c>
      <c r="K10" s="682" t="s">
        <v>925</v>
      </c>
      <c r="L10" s="679" t="s">
        <v>447</v>
      </c>
      <c r="M10" s="679" t="s">
        <v>926</v>
      </c>
      <c r="N10" s="684" t="s">
        <v>438</v>
      </c>
      <c r="O10" s="684"/>
      <c r="P10" s="684"/>
    </row>
    <row r="11" spans="2:16" ht="21.5" thickBot="1" x14ac:dyDescent="0.3">
      <c r="B11" s="680"/>
      <c r="C11" s="379"/>
      <c r="D11" s="380" t="s">
        <v>787</v>
      </c>
      <c r="E11" s="380" t="s">
        <v>788</v>
      </c>
      <c r="F11" s="380" t="s">
        <v>789</v>
      </c>
      <c r="G11" s="380" t="s">
        <v>790</v>
      </c>
      <c r="H11" s="381" t="s">
        <v>791</v>
      </c>
      <c r="I11" s="680"/>
      <c r="J11" s="680"/>
      <c r="K11" s="683"/>
      <c r="L11" s="680"/>
      <c r="M11" s="680"/>
      <c r="N11" s="382"/>
      <c r="O11" s="381" t="s">
        <v>447</v>
      </c>
      <c r="P11" s="381" t="s">
        <v>926</v>
      </c>
    </row>
    <row r="12" spans="2:16" x14ac:dyDescent="0.25">
      <c r="B12" s="383" t="s">
        <v>797</v>
      </c>
      <c r="C12" s="476"/>
      <c r="D12" s="477"/>
      <c r="E12" s="477"/>
      <c r="F12" s="477"/>
      <c r="G12" s="477"/>
      <c r="H12" s="478"/>
      <c r="I12" s="476"/>
      <c r="J12" s="476"/>
      <c r="K12" s="476"/>
      <c r="L12" s="478"/>
      <c r="M12" s="478"/>
      <c r="N12" s="479"/>
      <c r="O12" s="479"/>
      <c r="P12" s="479"/>
    </row>
    <row r="13" spans="2:16" x14ac:dyDescent="0.25">
      <c r="B13" s="383" t="s">
        <v>798</v>
      </c>
      <c r="C13" s="476"/>
      <c r="D13" s="477"/>
      <c r="E13" s="477"/>
      <c r="F13" s="477"/>
      <c r="G13" s="477"/>
      <c r="H13" s="478"/>
      <c r="I13" s="476"/>
      <c r="J13" s="476"/>
      <c r="K13" s="476"/>
      <c r="L13" s="478"/>
      <c r="M13" s="478"/>
      <c r="N13" s="479"/>
      <c r="O13" s="479"/>
      <c r="P13" s="479"/>
    </row>
    <row r="14" spans="2:16" x14ac:dyDescent="0.25">
      <c r="B14" s="383" t="s">
        <v>927</v>
      </c>
      <c r="C14" s="476"/>
      <c r="D14" s="477"/>
      <c r="E14" s="477"/>
      <c r="F14" s="477"/>
      <c r="G14" s="477"/>
      <c r="H14" s="478"/>
      <c r="I14" s="476"/>
      <c r="J14" s="476"/>
      <c r="K14" s="476"/>
      <c r="L14" s="478"/>
      <c r="M14" s="478"/>
      <c r="N14" s="479"/>
      <c r="O14" s="479"/>
      <c r="P14" s="479"/>
    </row>
    <row r="15" spans="2:16" x14ac:dyDescent="0.25">
      <c r="B15" s="383" t="s">
        <v>829</v>
      </c>
      <c r="C15" s="476"/>
      <c r="D15" s="477"/>
      <c r="E15" s="477"/>
      <c r="F15" s="477"/>
      <c r="G15" s="477"/>
      <c r="H15" s="478"/>
      <c r="I15" s="476"/>
      <c r="J15" s="476"/>
      <c r="K15" s="476"/>
      <c r="L15" s="478"/>
      <c r="M15" s="478"/>
      <c r="N15" s="479"/>
      <c r="O15" s="479"/>
      <c r="P15" s="479"/>
    </row>
    <row r="16" spans="2:16" x14ac:dyDescent="0.25">
      <c r="B16" s="383" t="s">
        <v>928</v>
      </c>
      <c r="C16" s="476"/>
      <c r="D16" s="477"/>
      <c r="E16" s="477"/>
      <c r="F16" s="477"/>
      <c r="G16" s="477"/>
      <c r="H16" s="478"/>
      <c r="I16" s="476"/>
      <c r="J16" s="476"/>
      <c r="K16" s="476"/>
      <c r="L16" s="478"/>
      <c r="M16" s="478"/>
      <c r="N16" s="479"/>
      <c r="O16" s="479"/>
      <c r="P16" s="479"/>
    </row>
    <row r="17" spans="2:16" x14ac:dyDescent="0.25">
      <c r="B17" s="383" t="s">
        <v>835</v>
      </c>
      <c r="C17" s="476"/>
      <c r="D17" s="477"/>
      <c r="E17" s="477"/>
      <c r="F17" s="477"/>
      <c r="G17" s="477"/>
      <c r="H17" s="478"/>
      <c r="I17" s="476"/>
      <c r="J17" s="476"/>
      <c r="K17" s="476"/>
      <c r="L17" s="478"/>
      <c r="M17" s="478"/>
      <c r="N17" s="479"/>
      <c r="O17" s="479"/>
      <c r="P17" s="479"/>
    </row>
    <row r="18" spans="2:16" x14ac:dyDescent="0.25">
      <c r="B18" s="383" t="s">
        <v>929</v>
      </c>
      <c r="C18" s="476"/>
      <c r="D18" s="477"/>
      <c r="E18" s="477"/>
      <c r="F18" s="477"/>
      <c r="G18" s="477"/>
      <c r="H18" s="478"/>
      <c r="I18" s="476"/>
      <c r="J18" s="476"/>
      <c r="K18" s="476"/>
      <c r="L18" s="478"/>
      <c r="M18" s="478"/>
      <c r="N18" s="479"/>
      <c r="O18" s="479"/>
      <c r="P18" s="479"/>
    </row>
    <row r="19" spans="2:16" x14ac:dyDescent="0.25">
      <c r="B19" s="383" t="s">
        <v>930</v>
      </c>
      <c r="C19" s="476"/>
      <c r="D19" s="477"/>
      <c r="E19" s="477"/>
      <c r="F19" s="477"/>
      <c r="G19" s="477"/>
      <c r="H19" s="478"/>
      <c r="I19" s="476"/>
      <c r="J19" s="476"/>
      <c r="K19" s="476"/>
      <c r="L19" s="478"/>
      <c r="M19" s="478"/>
      <c r="N19" s="479"/>
      <c r="O19" s="479"/>
      <c r="P19" s="479"/>
    </row>
    <row r="20" spans="2:16" x14ac:dyDescent="0.25">
      <c r="B20" s="383" t="s">
        <v>847</v>
      </c>
      <c r="C20" s="476"/>
      <c r="D20" s="477"/>
      <c r="E20" s="477"/>
      <c r="F20" s="477"/>
      <c r="G20" s="477"/>
      <c r="H20" s="478"/>
      <c r="I20" s="476"/>
      <c r="J20" s="476"/>
      <c r="K20" s="476"/>
      <c r="L20" s="478"/>
      <c r="M20" s="478"/>
      <c r="N20" s="479"/>
      <c r="O20" s="479"/>
      <c r="P20" s="479"/>
    </row>
    <row r="21" spans="2:16" x14ac:dyDescent="0.25">
      <c r="B21" s="383" t="s">
        <v>931</v>
      </c>
      <c r="C21" s="476"/>
      <c r="D21" s="480"/>
      <c r="E21" s="480"/>
      <c r="F21" s="480"/>
      <c r="G21" s="480"/>
      <c r="H21" s="476"/>
      <c r="I21" s="476"/>
      <c r="J21" s="476"/>
      <c r="K21" s="476"/>
      <c r="L21" s="476"/>
      <c r="M21" s="476"/>
      <c r="N21" s="479"/>
      <c r="O21" s="479"/>
      <c r="P21" s="479"/>
    </row>
    <row r="22" spans="2:16" x14ac:dyDescent="0.25">
      <c r="B22" s="383" t="s">
        <v>932</v>
      </c>
      <c r="C22" s="476"/>
      <c r="D22" s="480"/>
      <c r="E22" s="480"/>
      <c r="F22" s="480"/>
      <c r="G22" s="480"/>
      <c r="H22" s="476"/>
      <c r="I22" s="476"/>
      <c r="J22" s="476"/>
      <c r="K22" s="476"/>
      <c r="L22" s="476"/>
      <c r="M22" s="476"/>
      <c r="N22" s="479"/>
      <c r="O22" s="479"/>
      <c r="P22" s="479"/>
    </row>
    <row r="23" spans="2:16" x14ac:dyDescent="0.25">
      <c r="B23" s="383" t="s">
        <v>933</v>
      </c>
      <c r="C23" s="476"/>
      <c r="D23" s="480"/>
      <c r="E23" s="480"/>
      <c r="F23" s="480"/>
      <c r="G23" s="480"/>
      <c r="H23" s="476"/>
      <c r="I23" s="476"/>
      <c r="J23" s="476"/>
      <c r="K23" s="476"/>
      <c r="L23" s="476"/>
      <c r="M23" s="476"/>
      <c r="N23" s="479"/>
      <c r="O23" s="479"/>
      <c r="P23" s="479"/>
    </row>
    <row r="24" spans="2:16" ht="13" thickBot="1" x14ac:dyDescent="0.3">
      <c r="B24" s="384" t="s">
        <v>934</v>
      </c>
      <c r="C24" s="481"/>
      <c r="D24" s="481"/>
      <c r="E24" s="481"/>
      <c r="F24" s="481"/>
      <c r="G24" s="481"/>
      <c r="H24" s="481"/>
      <c r="I24" s="481"/>
      <c r="J24" s="481"/>
      <c r="K24" s="481"/>
      <c r="L24" s="481"/>
      <c r="M24" s="481"/>
      <c r="N24" s="481"/>
      <c r="O24" s="481"/>
      <c r="P24" s="481"/>
    </row>
  </sheetData>
  <sheetProtection algorithmName="SHA-512" hashValue="GlIyq+MTKWN+UgRW8hSBNlbPBYO57SW4GEhFxWgh325+y8S89ymuCtuh814arWQ0t6u6Ua+UeccYJcD+arTdqg==" saltValue="V8uOjWUvDI8DOD2dEUst2Q==" spinCount="100000" sheet="1" objects="1" scenarios="1"/>
  <mergeCells count="10">
    <mergeCell ref="B8:B11"/>
    <mergeCell ref="C8:P8"/>
    <mergeCell ref="D9:P9"/>
    <mergeCell ref="D10:H10"/>
    <mergeCell ref="I10:I11"/>
    <mergeCell ref="J10:J11"/>
    <mergeCell ref="K10:K11"/>
    <mergeCell ref="L10:L11"/>
    <mergeCell ref="M10:M11"/>
    <mergeCell ref="N10:P10"/>
  </mergeCells>
  <hyperlinks>
    <hyperlink ref="B2" location="CONTENTS!A1" display="Back to contents page" xr:uid="{5ED4E50D-7449-4597-B7AE-8E0EAED80284}"/>
  </hyperlinks>
  <pageMargins left="0.7" right="0.7" top="0.75" bottom="0.75" header="0.3" footer="0.3"/>
  <pageSetup paperSize="9" orientation="portrait" r:id="rId1"/>
  <headerFooter>
    <oddHeader>&amp;L&amp;"Calibri"&amp;12&amp;K000000EBA Regular Use&amp;1#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E8E9D-8BE0-4252-8353-FC5B2DBEE0F1}">
  <sheetPr>
    <tabColor theme="9" tint="0.79998168889431442"/>
  </sheetPr>
  <dimension ref="B2:F12"/>
  <sheetViews>
    <sheetView zoomScale="70" zoomScaleNormal="70" workbookViewId="0"/>
  </sheetViews>
  <sheetFormatPr defaultColWidth="9.1796875" defaultRowHeight="14" x14ac:dyDescent="0.3"/>
  <cols>
    <col min="1" max="1" width="9.1796875" style="353"/>
    <col min="2" max="2" width="20" style="353" customWidth="1"/>
    <col min="3" max="3" width="20.7265625" style="353" bestFit="1" customWidth="1"/>
    <col min="4" max="4" width="29.36328125" style="353" bestFit="1" customWidth="1"/>
    <col min="5" max="5" width="57.6328125" style="353" bestFit="1" customWidth="1"/>
    <col min="6" max="6" width="34" style="353" bestFit="1" customWidth="1"/>
    <col min="7" max="7" width="31" style="353" bestFit="1" customWidth="1"/>
    <col min="8" max="16384" width="9.1796875" style="353"/>
  </cols>
  <sheetData>
    <row r="2" spans="2:6" x14ac:dyDescent="0.3">
      <c r="B2" s="327" t="s">
        <v>767</v>
      </c>
    </row>
    <row r="4" spans="2:6" x14ac:dyDescent="0.3">
      <c r="B4" s="385" t="s">
        <v>935</v>
      </c>
    </row>
    <row r="5" spans="2:6" x14ac:dyDescent="0.3">
      <c r="B5" s="385"/>
    </row>
    <row r="6" spans="2:6" ht="14.5" thickBot="1" x14ac:dyDescent="0.35">
      <c r="B6" s="500">
        <f>'Fizikai kockázatok'!B6</f>
        <v>45473</v>
      </c>
    </row>
    <row r="7" spans="2:6" x14ac:dyDescent="0.3">
      <c r="B7" s="386"/>
      <c r="C7" s="685" t="s">
        <v>936</v>
      </c>
      <c r="D7" s="685"/>
      <c r="E7" s="685"/>
      <c r="F7" s="685" t="s">
        <v>937</v>
      </c>
    </row>
    <row r="8" spans="2:6" ht="14.5" thickBot="1" x14ac:dyDescent="0.35">
      <c r="B8" s="387"/>
      <c r="C8" s="387" t="s">
        <v>938</v>
      </c>
      <c r="D8" s="387" t="s">
        <v>939</v>
      </c>
      <c r="E8" s="387" t="s">
        <v>940</v>
      </c>
      <c r="F8" s="686"/>
    </row>
    <row r="9" spans="2:6" x14ac:dyDescent="0.3">
      <c r="B9" s="388" t="s">
        <v>941</v>
      </c>
      <c r="C9" s="538">
        <v>9.6962161241413432E-4</v>
      </c>
      <c r="D9" s="538">
        <v>3.6257080651377069E-8</v>
      </c>
      <c r="E9" s="539">
        <v>9.696578694947857E-4</v>
      </c>
      <c r="F9" s="539">
        <v>0.67643394545894686</v>
      </c>
    </row>
    <row r="10" spans="2:6" ht="14.5" thickBot="1" x14ac:dyDescent="0.35">
      <c r="B10" s="387" t="s">
        <v>942</v>
      </c>
      <c r="C10" s="540">
        <v>1.4298442905247713E-3</v>
      </c>
      <c r="D10" s="540">
        <v>7.6301690025852085E-8</v>
      </c>
      <c r="E10" s="541">
        <v>1.4299205922147973E-3</v>
      </c>
      <c r="F10" s="541">
        <v>0.54234983887909638</v>
      </c>
    </row>
    <row r="12" spans="2:6" x14ac:dyDescent="0.3">
      <c r="B12" s="353" t="s">
        <v>943</v>
      </c>
    </row>
  </sheetData>
  <sheetProtection algorithmName="SHA-512" hashValue="pdjqZFsAFYWLMuM7yMkPfs0T3nUHSl/7JSgy8a9RH24VL4CFx04MrSIMGKPBDC7XJBOSkwq0e1lr/l/Pw1T4iA==" saltValue="CwgQU8ijP/jFxzLMi2NsWA==" spinCount="100000" sheet="1" objects="1" scenarios="1"/>
  <mergeCells count="2">
    <mergeCell ref="C7:E7"/>
    <mergeCell ref="F7:F8"/>
  </mergeCells>
  <hyperlinks>
    <hyperlink ref="B2" location="CONTENTS!A1" display="Back to contents page" xr:uid="{5F1B1986-9154-4948-BCBF-7B49D5BB3CAD}"/>
  </hyperlinks>
  <pageMargins left="0.7" right="0.7" top="0.75" bottom="0.75" header="0.3" footer="0.3"/>
  <pageSetup orientation="portrait" r:id="rId1"/>
  <headerFooter>
    <oddHeader>&amp;L&amp;"Calibri"&amp;12&amp;K000000EBA Regular Use&amp;1#</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BB7-05E2-40FC-A7BE-D9F27FD363C0}">
  <sheetPr>
    <tabColor theme="9" tint="0.79998168889431442"/>
  </sheetPr>
  <dimension ref="A2:R65"/>
  <sheetViews>
    <sheetView showGridLines="0" zoomScale="70" zoomScaleNormal="70" workbookViewId="0"/>
  </sheetViews>
  <sheetFormatPr defaultColWidth="8.81640625" defaultRowHeight="14" x14ac:dyDescent="0.35"/>
  <cols>
    <col min="1" max="1" width="8.81640625" style="389"/>
    <col min="2" max="2" width="60.54296875" style="389" customWidth="1"/>
    <col min="3" max="3" width="14.1796875" style="389" customWidth="1"/>
    <col min="4" max="4" width="8.81640625" style="389"/>
    <col min="5" max="5" width="11.26953125" style="389" customWidth="1"/>
    <col min="6" max="6" width="14.7265625" style="389" customWidth="1"/>
    <col min="7" max="7" width="13" style="389" customWidth="1"/>
    <col min="8" max="8" width="13.1796875" style="389" customWidth="1"/>
    <col min="9" max="9" width="8.90625" style="389" bestFit="1" customWidth="1"/>
    <col min="10" max="10" width="9.7265625" style="389" customWidth="1"/>
    <col min="11" max="11" width="12.81640625" style="389" customWidth="1"/>
    <col min="12" max="12" width="13" style="389" customWidth="1"/>
    <col min="13" max="13" width="11.26953125" style="389" customWidth="1"/>
    <col min="14" max="14" width="11" style="389" bestFit="1" customWidth="1"/>
    <col min="15" max="15" width="11" style="389" customWidth="1"/>
    <col min="16" max="16" width="13.26953125" style="389" customWidth="1"/>
    <col min="17" max="17" width="13" style="389" customWidth="1"/>
    <col min="18" max="18" width="11.1796875" style="389" customWidth="1"/>
    <col min="19" max="16384" width="8.81640625" style="389"/>
  </cols>
  <sheetData>
    <row r="2" spans="2:18" x14ac:dyDescent="0.35">
      <c r="B2" s="327" t="s">
        <v>767</v>
      </c>
    </row>
    <row r="3" spans="2:18" x14ac:dyDescent="0.35">
      <c r="B3" s="390"/>
    </row>
    <row r="4" spans="2:18" x14ac:dyDescent="0.3">
      <c r="B4" s="391" t="s">
        <v>944</v>
      </c>
    </row>
    <row r="5" spans="2:18" x14ac:dyDescent="0.3">
      <c r="B5" s="391"/>
    </row>
    <row r="6" spans="2:18" ht="14.5" thickBot="1" x14ac:dyDescent="0.3">
      <c r="B6" s="501">
        <f>'GAR összefoglalás'!B6</f>
        <v>45473</v>
      </c>
    </row>
    <row r="7" spans="2:18" ht="14.5" thickBot="1" x14ac:dyDescent="0.4">
      <c r="B7" s="392"/>
      <c r="C7" s="393" t="s">
        <v>770</v>
      </c>
      <c r="D7" s="393" t="s">
        <v>771</v>
      </c>
      <c r="E7" s="393" t="s">
        <v>772</v>
      </c>
      <c r="F7" s="393" t="s">
        <v>773</v>
      </c>
      <c r="G7" s="393" t="s">
        <v>774</v>
      </c>
      <c r="H7" s="393" t="s">
        <v>775</v>
      </c>
      <c r="I7" s="393" t="s">
        <v>142</v>
      </c>
      <c r="J7" s="393" t="s">
        <v>72</v>
      </c>
      <c r="K7" s="393" t="s">
        <v>92</v>
      </c>
      <c r="L7" s="393" t="s">
        <v>776</v>
      </c>
      <c r="M7" s="393" t="s">
        <v>777</v>
      </c>
      <c r="N7" s="393" t="s">
        <v>778</v>
      </c>
      <c r="O7" s="393" t="s">
        <v>779</v>
      </c>
      <c r="P7" s="393" t="s">
        <v>780</v>
      </c>
      <c r="Q7" s="393" t="s">
        <v>780</v>
      </c>
      <c r="R7" s="393" t="s">
        <v>782</v>
      </c>
    </row>
    <row r="8" spans="2:18" ht="28.9" customHeight="1" x14ac:dyDescent="0.35">
      <c r="B8" s="688" t="s">
        <v>945</v>
      </c>
      <c r="C8" s="688" t="s">
        <v>946</v>
      </c>
      <c r="D8" s="688"/>
      <c r="E8" s="688"/>
      <c r="F8" s="688"/>
      <c r="G8" s="688"/>
      <c r="H8" s="688"/>
      <c r="I8" s="688"/>
      <c r="J8" s="688"/>
      <c r="K8" s="688"/>
      <c r="L8" s="688"/>
      <c r="M8" s="688"/>
      <c r="N8" s="688"/>
      <c r="O8" s="688"/>
      <c r="P8" s="688"/>
      <c r="Q8" s="688"/>
      <c r="R8" s="688"/>
    </row>
    <row r="9" spans="2:18" ht="14.5" customHeight="1" x14ac:dyDescent="0.35">
      <c r="B9" s="687"/>
      <c r="C9" s="687" t="s">
        <v>482</v>
      </c>
      <c r="D9" s="690" t="s">
        <v>947</v>
      </c>
      <c r="E9" s="690"/>
      <c r="F9" s="690"/>
      <c r="G9" s="690"/>
      <c r="H9" s="690"/>
      <c r="I9" s="691" t="s">
        <v>948</v>
      </c>
      <c r="J9" s="691"/>
      <c r="K9" s="691"/>
      <c r="L9" s="691"/>
      <c r="M9" s="691"/>
      <c r="N9" s="690" t="s">
        <v>949</v>
      </c>
      <c r="O9" s="690"/>
      <c r="P9" s="690"/>
      <c r="Q9" s="690"/>
      <c r="R9" s="690"/>
    </row>
    <row r="10" spans="2:18" ht="33.65" customHeight="1" x14ac:dyDescent="0.35">
      <c r="B10" s="687"/>
      <c r="C10" s="687"/>
      <c r="D10" s="687" t="s">
        <v>950</v>
      </c>
      <c r="E10" s="687"/>
      <c r="F10" s="687"/>
      <c r="G10" s="687"/>
      <c r="H10" s="687"/>
      <c r="I10" s="687" t="s">
        <v>950</v>
      </c>
      <c r="J10" s="687"/>
      <c r="K10" s="687"/>
      <c r="L10" s="687"/>
      <c r="M10" s="687"/>
      <c r="N10" s="687" t="s">
        <v>950</v>
      </c>
      <c r="O10" s="687"/>
      <c r="P10" s="687"/>
      <c r="Q10" s="687"/>
      <c r="R10" s="687"/>
    </row>
    <row r="11" spans="2:18" ht="33.65" customHeight="1" x14ac:dyDescent="0.35">
      <c r="B11" s="687"/>
      <c r="C11" s="687"/>
      <c r="D11" s="394"/>
      <c r="E11" s="687" t="s">
        <v>951</v>
      </c>
      <c r="F11" s="687"/>
      <c r="G11" s="687"/>
      <c r="H11" s="687"/>
      <c r="I11" s="394"/>
      <c r="J11" s="687" t="s">
        <v>951</v>
      </c>
      <c r="K11" s="687"/>
      <c r="L11" s="687"/>
      <c r="M11" s="687"/>
      <c r="N11" s="394"/>
      <c r="O11" s="687" t="s">
        <v>951</v>
      </c>
      <c r="P11" s="687"/>
      <c r="Q11" s="687"/>
      <c r="R11" s="687"/>
    </row>
    <row r="12" spans="2:18" ht="32" thickBot="1" x14ac:dyDescent="0.4">
      <c r="B12" s="689"/>
      <c r="C12" s="689"/>
      <c r="D12" s="395"/>
      <c r="E12" s="395"/>
      <c r="F12" s="330" t="s">
        <v>952</v>
      </c>
      <c r="G12" s="395" t="s">
        <v>953</v>
      </c>
      <c r="H12" s="395" t="s">
        <v>954</v>
      </c>
      <c r="I12" s="395"/>
      <c r="J12" s="395"/>
      <c r="K12" s="330" t="s">
        <v>952</v>
      </c>
      <c r="L12" s="395" t="s">
        <v>955</v>
      </c>
      <c r="M12" s="395" t="s">
        <v>954</v>
      </c>
      <c r="N12" s="395"/>
      <c r="O12" s="395"/>
      <c r="P12" s="330" t="s">
        <v>952</v>
      </c>
      <c r="Q12" s="395" t="s">
        <v>956</v>
      </c>
      <c r="R12" s="395" t="s">
        <v>954</v>
      </c>
    </row>
    <row r="13" spans="2:18" s="399" customFormat="1" x14ac:dyDescent="0.35">
      <c r="B13" s="396" t="s">
        <v>957</v>
      </c>
      <c r="C13" s="397"/>
      <c r="D13" s="398"/>
      <c r="E13" s="398"/>
      <c r="F13" s="398"/>
      <c r="G13" s="398"/>
      <c r="H13" s="398"/>
      <c r="I13" s="398"/>
      <c r="J13" s="398"/>
      <c r="K13" s="398"/>
      <c r="L13" s="398"/>
      <c r="M13" s="398"/>
      <c r="N13" s="398"/>
      <c r="O13" s="398"/>
      <c r="P13" s="398"/>
      <c r="Q13" s="398"/>
      <c r="R13" s="398"/>
    </row>
    <row r="14" spans="2:18" ht="30" x14ac:dyDescent="0.35">
      <c r="B14" s="400" t="s">
        <v>958</v>
      </c>
      <c r="C14" s="551">
        <v>22523.713920292914</v>
      </c>
      <c r="D14" s="551">
        <v>11006.558500050436</v>
      </c>
      <c r="E14" s="554">
        <v>70.582291845652122</v>
      </c>
      <c r="F14" s="554">
        <v>8.8432228773883299</v>
      </c>
      <c r="G14" s="554">
        <v>7.8444978263466218</v>
      </c>
      <c r="H14" s="554">
        <v>36.799449775313867</v>
      </c>
      <c r="I14" s="554">
        <v>0.40345101046357101</v>
      </c>
      <c r="J14" s="554">
        <v>2.6392850729010202E-3</v>
      </c>
      <c r="K14" s="554">
        <v>0</v>
      </c>
      <c r="L14" s="554">
        <v>0</v>
      </c>
      <c r="M14" s="554">
        <v>0</v>
      </c>
      <c r="N14" s="555">
        <v>11006.961951060899</v>
      </c>
      <c r="O14" s="555">
        <v>70.584931130725025</v>
      </c>
      <c r="P14" s="556">
        <v>8.8432228773883299</v>
      </c>
      <c r="Q14" s="556">
        <v>7.8444978263466218</v>
      </c>
      <c r="R14" s="556">
        <v>36.799449775313867</v>
      </c>
    </row>
    <row r="15" spans="2:18" x14ac:dyDescent="0.35">
      <c r="B15" s="401" t="s">
        <v>959</v>
      </c>
      <c r="C15" s="551">
        <v>3981.4257950307251</v>
      </c>
      <c r="D15" s="551">
        <v>259.13608044098407</v>
      </c>
      <c r="E15" s="554">
        <v>2.9682547682139822</v>
      </c>
      <c r="F15" s="554">
        <v>0</v>
      </c>
      <c r="G15" s="554">
        <v>0</v>
      </c>
      <c r="H15" s="554">
        <v>0</v>
      </c>
      <c r="I15" s="554">
        <v>9.8829179075710181E-3</v>
      </c>
      <c r="J15" s="554">
        <v>2.6392850729010202E-3</v>
      </c>
      <c r="K15" s="554">
        <v>0</v>
      </c>
      <c r="L15" s="554">
        <v>0</v>
      </c>
      <c r="M15" s="554">
        <v>0</v>
      </c>
      <c r="N15" s="555">
        <v>259.14596335889166</v>
      </c>
      <c r="O15" s="555">
        <v>2.9708940532868833</v>
      </c>
      <c r="P15" s="556">
        <v>0</v>
      </c>
      <c r="Q15" s="556">
        <v>0</v>
      </c>
      <c r="R15" s="556">
        <v>0</v>
      </c>
    </row>
    <row r="16" spans="2:18" x14ac:dyDescent="0.35">
      <c r="B16" s="402" t="s">
        <v>452</v>
      </c>
      <c r="C16" s="551">
        <v>2199.7079179249113</v>
      </c>
      <c r="D16" s="551">
        <v>242.50529474311406</v>
      </c>
      <c r="E16" s="554">
        <v>2.5750609864639822</v>
      </c>
      <c r="F16" s="554">
        <v>0</v>
      </c>
      <c r="G16" s="554">
        <v>0</v>
      </c>
      <c r="H16" s="554">
        <v>0</v>
      </c>
      <c r="I16" s="554">
        <v>9.8829179075710181E-3</v>
      </c>
      <c r="J16" s="554">
        <v>2.6392850729010202E-3</v>
      </c>
      <c r="K16" s="554">
        <v>0</v>
      </c>
      <c r="L16" s="554">
        <v>0</v>
      </c>
      <c r="M16" s="554">
        <v>0</v>
      </c>
      <c r="N16" s="555">
        <v>242.51517766102162</v>
      </c>
      <c r="O16" s="555">
        <v>2.5777002715368833</v>
      </c>
      <c r="P16" s="556">
        <v>0</v>
      </c>
      <c r="Q16" s="556">
        <v>0</v>
      </c>
      <c r="R16" s="556">
        <v>0</v>
      </c>
    </row>
    <row r="17" spans="1:18" x14ac:dyDescent="0.35">
      <c r="B17" s="403" t="s">
        <v>449</v>
      </c>
      <c r="C17" s="551">
        <v>997.47221026547948</v>
      </c>
      <c r="D17" s="551">
        <v>23.986630650703503</v>
      </c>
      <c r="E17" s="554">
        <v>2.5750609864639822</v>
      </c>
      <c r="F17" s="554">
        <v>0</v>
      </c>
      <c r="G17" s="554">
        <v>0</v>
      </c>
      <c r="H17" s="554">
        <v>0</v>
      </c>
      <c r="I17" s="554">
        <v>9.8829179075710181E-3</v>
      </c>
      <c r="J17" s="554">
        <v>2.6392850729010202E-3</v>
      </c>
      <c r="K17" s="554">
        <v>0</v>
      </c>
      <c r="L17" s="554">
        <v>0</v>
      </c>
      <c r="M17" s="554">
        <v>0</v>
      </c>
      <c r="N17" s="555">
        <v>23.996513568611075</v>
      </c>
      <c r="O17" s="555">
        <v>2.5777002715368833</v>
      </c>
      <c r="P17" s="556">
        <v>0</v>
      </c>
      <c r="Q17" s="556">
        <v>0</v>
      </c>
      <c r="R17" s="556">
        <v>0</v>
      </c>
    </row>
    <row r="18" spans="1:18" x14ac:dyDescent="0.35">
      <c r="B18" s="403" t="s">
        <v>960</v>
      </c>
      <c r="C18" s="551">
        <v>1202.2357076594319</v>
      </c>
      <c r="D18" s="551">
        <v>218.51866409241055</v>
      </c>
      <c r="E18" s="557">
        <v>0</v>
      </c>
      <c r="F18" s="557">
        <v>0</v>
      </c>
      <c r="G18" s="557">
        <v>0</v>
      </c>
      <c r="H18" s="557">
        <v>0</v>
      </c>
      <c r="I18" s="557">
        <v>0</v>
      </c>
      <c r="J18" s="557">
        <v>0</v>
      </c>
      <c r="K18" s="557">
        <v>0</v>
      </c>
      <c r="L18" s="557">
        <v>0</v>
      </c>
      <c r="M18" s="557">
        <v>0</v>
      </c>
      <c r="N18" s="555">
        <v>218.51866409241055</v>
      </c>
      <c r="O18" s="555">
        <v>0</v>
      </c>
      <c r="P18" s="558">
        <v>0</v>
      </c>
      <c r="Q18" s="558">
        <v>0</v>
      </c>
      <c r="R18" s="558">
        <v>0</v>
      </c>
    </row>
    <row r="19" spans="1:18" x14ac:dyDescent="0.35">
      <c r="B19" s="403" t="s">
        <v>617</v>
      </c>
      <c r="C19" s="551">
        <v>0</v>
      </c>
      <c r="D19" s="551">
        <v>0</v>
      </c>
      <c r="E19" s="554">
        <v>0</v>
      </c>
      <c r="F19" s="559"/>
      <c r="G19" s="554">
        <v>0</v>
      </c>
      <c r="H19" s="554">
        <v>0</v>
      </c>
      <c r="I19" s="554">
        <v>0</v>
      </c>
      <c r="J19" s="554">
        <v>0</v>
      </c>
      <c r="K19" s="559"/>
      <c r="L19" s="554">
        <v>0</v>
      </c>
      <c r="M19" s="554">
        <v>0</v>
      </c>
      <c r="N19" s="555">
        <v>0</v>
      </c>
      <c r="O19" s="555">
        <v>0</v>
      </c>
      <c r="P19" s="560"/>
      <c r="Q19" s="556">
        <v>0</v>
      </c>
      <c r="R19" s="556">
        <v>0</v>
      </c>
    </row>
    <row r="20" spans="1:18" x14ac:dyDescent="0.35">
      <c r="B20" s="402" t="s">
        <v>961</v>
      </c>
      <c r="C20" s="551">
        <v>1781.7178771058138</v>
      </c>
      <c r="D20" s="551">
        <v>16.630785697869999</v>
      </c>
      <c r="E20" s="554">
        <v>0.39319378175000003</v>
      </c>
      <c r="F20" s="554">
        <v>0</v>
      </c>
      <c r="G20" s="554">
        <v>0</v>
      </c>
      <c r="H20" s="554">
        <v>0</v>
      </c>
      <c r="I20" s="554">
        <v>0</v>
      </c>
      <c r="J20" s="554">
        <v>0</v>
      </c>
      <c r="K20" s="554">
        <v>0</v>
      </c>
      <c r="L20" s="554">
        <v>0</v>
      </c>
      <c r="M20" s="554">
        <v>0</v>
      </c>
      <c r="N20" s="555">
        <v>16.630785697869999</v>
      </c>
      <c r="O20" s="555">
        <v>0.39319378175000003</v>
      </c>
      <c r="P20" s="556">
        <v>0</v>
      </c>
      <c r="Q20" s="556">
        <v>0</v>
      </c>
      <c r="R20" s="556">
        <v>0</v>
      </c>
    </row>
    <row r="21" spans="1:18" x14ac:dyDescent="0.35">
      <c r="B21" s="403" t="s">
        <v>962</v>
      </c>
      <c r="C21" s="551">
        <v>0</v>
      </c>
      <c r="D21" s="551">
        <v>0</v>
      </c>
      <c r="E21" s="554">
        <v>0</v>
      </c>
      <c r="F21" s="554">
        <v>0</v>
      </c>
      <c r="G21" s="554">
        <v>0</v>
      </c>
      <c r="H21" s="554">
        <v>0</v>
      </c>
      <c r="I21" s="554">
        <v>0</v>
      </c>
      <c r="J21" s="554">
        <v>0</v>
      </c>
      <c r="K21" s="554">
        <v>0</v>
      </c>
      <c r="L21" s="554">
        <v>0</v>
      </c>
      <c r="M21" s="554">
        <v>0</v>
      </c>
      <c r="N21" s="555">
        <v>0</v>
      </c>
      <c r="O21" s="555">
        <v>0</v>
      </c>
      <c r="P21" s="556">
        <v>0</v>
      </c>
      <c r="Q21" s="556">
        <v>0</v>
      </c>
      <c r="R21" s="556">
        <v>0</v>
      </c>
    </row>
    <row r="22" spans="1:18" x14ac:dyDescent="0.35">
      <c r="B22" s="404" t="s">
        <v>449</v>
      </c>
      <c r="C22" s="551">
        <v>0</v>
      </c>
      <c r="D22" s="551">
        <v>0</v>
      </c>
      <c r="E22" s="554">
        <v>0</v>
      </c>
      <c r="F22" s="554">
        <v>0</v>
      </c>
      <c r="G22" s="554">
        <v>0</v>
      </c>
      <c r="H22" s="554">
        <v>0</v>
      </c>
      <c r="I22" s="554">
        <v>0</v>
      </c>
      <c r="J22" s="554">
        <v>0</v>
      </c>
      <c r="K22" s="554">
        <v>0</v>
      </c>
      <c r="L22" s="554">
        <v>0</v>
      </c>
      <c r="M22" s="554">
        <v>0</v>
      </c>
      <c r="N22" s="555">
        <v>0</v>
      </c>
      <c r="O22" s="555">
        <v>0</v>
      </c>
      <c r="P22" s="556">
        <v>0</v>
      </c>
      <c r="Q22" s="556">
        <v>0</v>
      </c>
      <c r="R22" s="556">
        <v>0</v>
      </c>
    </row>
    <row r="23" spans="1:18" s="399" customFormat="1" x14ac:dyDescent="0.35">
      <c r="A23" s="389"/>
      <c r="B23" s="403" t="s">
        <v>960</v>
      </c>
      <c r="C23" s="552">
        <v>0</v>
      </c>
      <c r="D23" s="552">
        <v>0</v>
      </c>
      <c r="E23" s="557">
        <v>0</v>
      </c>
      <c r="F23" s="557">
        <v>0</v>
      </c>
      <c r="G23" s="557">
        <v>0</v>
      </c>
      <c r="H23" s="557">
        <v>0</v>
      </c>
      <c r="I23" s="557">
        <v>0</v>
      </c>
      <c r="J23" s="557">
        <v>0</v>
      </c>
      <c r="K23" s="557">
        <v>0</v>
      </c>
      <c r="L23" s="557">
        <v>0</v>
      </c>
      <c r="M23" s="557">
        <v>0</v>
      </c>
      <c r="N23" s="561">
        <v>0</v>
      </c>
      <c r="O23" s="561">
        <v>0</v>
      </c>
      <c r="P23" s="558">
        <v>0</v>
      </c>
      <c r="Q23" s="558">
        <v>0</v>
      </c>
      <c r="R23" s="558">
        <v>0</v>
      </c>
    </row>
    <row r="24" spans="1:18" x14ac:dyDescent="0.35">
      <c r="B24" s="404" t="s">
        <v>617</v>
      </c>
      <c r="C24" s="551">
        <v>0</v>
      </c>
      <c r="D24" s="551">
        <v>0</v>
      </c>
      <c r="E24" s="554">
        <v>0</v>
      </c>
      <c r="F24" s="559"/>
      <c r="G24" s="554">
        <v>0</v>
      </c>
      <c r="H24" s="554">
        <v>0</v>
      </c>
      <c r="I24" s="554">
        <v>0</v>
      </c>
      <c r="J24" s="554">
        <v>0</v>
      </c>
      <c r="K24" s="559"/>
      <c r="L24" s="554">
        <v>0</v>
      </c>
      <c r="M24" s="554">
        <v>0</v>
      </c>
      <c r="N24" s="555">
        <v>0</v>
      </c>
      <c r="O24" s="555">
        <v>0</v>
      </c>
      <c r="P24" s="560"/>
      <c r="Q24" s="556">
        <v>0</v>
      </c>
      <c r="R24" s="556">
        <v>0</v>
      </c>
    </row>
    <row r="25" spans="1:18" x14ac:dyDescent="0.35">
      <c r="B25" s="403" t="s">
        <v>963</v>
      </c>
      <c r="C25" s="551">
        <v>15.526290413841</v>
      </c>
      <c r="D25" s="551">
        <v>0</v>
      </c>
      <c r="E25" s="554">
        <v>0</v>
      </c>
      <c r="F25" s="554">
        <v>0</v>
      </c>
      <c r="G25" s="554">
        <v>0</v>
      </c>
      <c r="H25" s="554">
        <v>0</v>
      </c>
      <c r="I25" s="554">
        <v>0</v>
      </c>
      <c r="J25" s="554">
        <v>0</v>
      </c>
      <c r="K25" s="554">
        <v>0</v>
      </c>
      <c r="L25" s="554">
        <v>0</v>
      </c>
      <c r="M25" s="554">
        <v>0</v>
      </c>
      <c r="N25" s="555">
        <v>0</v>
      </c>
      <c r="O25" s="555">
        <v>0</v>
      </c>
      <c r="P25" s="556">
        <v>0</v>
      </c>
      <c r="Q25" s="556">
        <v>0</v>
      </c>
      <c r="R25" s="556">
        <v>0</v>
      </c>
    </row>
    <row r="26" spans="1:18" x14ac:dyDescent="0.35">
      <c r="B26" s="404" t="s">
        <v>449</v>
      </c>
      <c r="C26" s="551">
        <v>0</v>
      </c>
      <c r="D26" s="551">
        <v>0</v>
      </c>
      <c r="E26" s="554">
        <v>0</v>
      </c>
      <c r="F26" s="554">
        <v>0</v>
      </c>
      <c r="G26" s="554">
        <v>0</v>
      </c>
      <c r="H26" s="554">
        <v>0</v>
      </c>
      <c r="I26" s="554">
        <v>0</v>
      </c>
      <c r="J26" s="554">
        <v>0</v>
      </c>
      <c r="K26" s="554">
        <v>0</v>
      </c>
      <c r="L26" s="554">
        <v>0</v>
      </c>
      <c r="M26" s="554">
        <v>0</v>
      </c>
      <c r="N26" s="555">
        <v>0</v>
      </c>
      <c r="O26" s="555">
        <v>0</v>
      </c>
      <c r="P26" s="556">
        <v>0</v>
      </c>
      <c r="Q26" s="556">
        <v>0</v>
      </c>
      <c r="R26" s="556">
        <v>0</v>
      </c>
    </row>
    <row r="27" spans="1:18" s="399" customFormat="1" x14ac:dyDescent="0.35">
      <c r="A27" s="389"/>
      <c r="B27" s="403" t="s">
        <v>960</v>
      </c>
      <c r="C27" s="552">
        <v>0</v>
      </c>
      <c r="D27" s="552">
        <v>0</v>
      </c>
      <c r="E27" s="557">
        <v>0</v>
      </c>
      <c r="F27" s="557">
        <v>0</v>
      </c>
      <c r="G27" s="557">
        <v>0</v>
      </c>
      <c r="H27" s="557">
        <v>0</v>
      </c>
      <c r="I27" s="557">
        <v>0</v>
      </c>
      <c r="J27" s="557">
        <v>0</v>
      </c>
      <c r="K27" s="557">
        <v>0</v>
      </c>
      <c r="L27" s="557">
        <v>0</v>
      </c>
      <c r="M27" s="557">
        <v>0</v>
      </c>
      <c r="N27" s="561">
        <v>0</v>
      </c>
      <c r="O27" s="561">
        <v>0</v>
      </c>
      <c r="P27" s="558">
        <v>0</v>
      </c>
      <c r="Q27" s="558">
        <v>0</v>
      </c>
      <c r="R27" s="558">
        <v>0</v>
      </c>
    </row>
    <row r="28" spans="1:18" x14ac:dyDescent="0.35">
      <c r="B28" s="404" t="s">
        <v>617</v>
      </c>
      <c r="C28" s="551">
        <v>15.526290413841</v>
      </c>
      <c r="D28" s="551">
        <v>0</v>
      </c>
      <c r="E28" s="554">
        <v>0</v>
      </c>
      <c r="F28" s="559"/>
      <c r="G28" s="554">
        <v>0</v>
      </c>
      <c r="H28" s="554">
        <v>0</v>
      </c>
      <c r="I28" s="554">
        <v>0</v>
      </c>
      <c r="J28" s="554">
        <v>0</v>
      </c>
      <c r="K28" s="559"/>
      <c r="L28" s="554">
        <v>0</v>
      </c>
      <c r="M28" s="554">
        <v>0</v>
      </c>
      <c r="N28" s="555">
        <v>0</v>
      </c>
      <c r="O28" s="555">
        <v>0</v>
      </c>
      <c r="P28" s="560"/>
      <c r="Q28" s="556">
        <v>0</v>
      </c>
      <c r="R28" s="556">
        <v>0</v>
      </c>
    </row>
    <row r="29" spans="1:18" x14ac:dyDescent="0.35">
      <c r="B29" s="403" t="s">
        <v>964</v>
      </c>
      <c r="C29" s="551">
        <v>3.6509228025000002</v>
      </c>
      <c r="D29" s="551">
        <v>0</v>
      </c>
      <c r="E29" s="554">
        <v>0</v>
      </c>
      <c r="F29" s="554">
        <v>0</v>
      </c>
      <c r="G29" s="554">
        <v>0</v>
      </c>
      <c r="H29" s="554">
        <v>0</v>
      </c>
      <c r="I29" s="554">
        <v>0</v>
      </c>
      <c r="J29" s="554">
        <v>0</v>
      </c>
      <c r="K29" s="554">
        <v>0</v>
      </c>
      <c r="L29" s="554">
        <v>0</v>
      </c>
      <c r="M29" s="554">
        <v>0</v>
      </c>
      <c r="N29" s="555">
        <v>0</v>
      </c>
      <c r="O29" s="555">
        <v>0</v>
      </c>
      <c r="P29" s="556">
        <v>0</v>
      </c>
      <c r="Q29" s="556">
        <v>0</v>
      </c>
      <c r="R29" s="556">
        <v>0</v>
      </c>
    </row>
    <row r="30" spans="1:18" x14ac:dyDescent="0.35">
      <c r="B30" s="404" t="s">
        <v>449</v>
      </c>
      <c r="C30" s="551">
        <v>2.6842186125000005</v>
      </c>
      <c r="D30" s="551">
        <v>0</v>
      </c>
      <c r="E30" s="554">
        <v>0</v>
      </c>
      <c r="F30" s="554">
        <v>0</v>
      </c>
      <c r="G30" s="554">
        <v>0</v>
      </c>
      <c r="H30" s="554">
        <v>0</v>
      </c>
      <c r="I30" s="554">
        <v>0</v>
      </c>
      <c r="J30" s="554">
        <v>0</v>
      </c>
      <c r="K30" s="554">
        <v>0</v>
      </c>
      <c r="L30" s="554">
        <v>0</v>
      </c>
      <c r="M30" s="554">
        <v>0</v>
      </c>
      <c r="N30" s="555">
        <v>0</v>
      </c>
      <c r="O30" s="555">
        <v>0</v>
      </c>
      <c r="P30" s="556">
        <v>0</v>
      </c>
      <c r="Q30" s="556">
        <v>0</v>
      </c>
      <c r="R30" s="556">
        <v>0</v>
      </c>
    </row>
    <row r="31" spans="1:18" s="399" customFormat="1" x14ac:dyDescent="0.35">
      <c r="A31" s="389"/>
      <c r="B31" s="403" t="s">
        <v>960</v>
      </c>
      <c r="C31" s="552">
        <v>0</v>
      </c>
      <c r="D31" s="552">
        <v>0</v>
      </c>
      <c r="E31" s="557">
        <v>0</v>
      </c>
      <c r="F31" s="557">
        <v>0</v>
      </c>
      <c r="G31" s="557">
        <v>0</v>
      </c>
      <c r="H31" s="557">
        <v>0</v>
      </c>
      <c r="I31" s="557">
        <v>0</v>
      </c>
      <c r="J31" s="557">
        <v>0</v>
      </c>
      <c r="K31" s="557">
        <v>0</v>
      </c>
      <c r="L31" s="557">
        <v>0</v>
      </c>
      <c r="M31" s="557">
        <v>0</v>
      </c>
      <c r="N31" s="561">
        <v>0</v>
      </c>
      <c r="O31" s="561">
        <v>0</v>
      </c>
      <c r="P31" s="558">
        <v>0</v>
      </c>
      <c r="Q31" s="558">
        <v>0</v>
      </c>
      <c r="R31" s="558">
        <v>0</v>
      </c>
    </row>
    <row r="32" spans="1:18" x14ac:dyDescent="0.35">
      <c r="B32" s="404" t="s">
        <v>617</v>
      </c>
      <c r="C32" s="551">
        <v>0.96670418999999996</v>
      </c>
      <c r="D32" s="551">
        <v>0</v>
      </c>
      <c r="E32" s="554">
        <v>0</v>
      </c>
      <c r="F32" s="559"/>
      <c r="G32" s="554">
        <v>0</v>
      </c>
      <c r="H32" s="554">
        <v>0</v>
      </c>
      <c r="I32" s="554">
        <v>0</v>
      </c>
      <c r="J32" s="554">
        <v>0</v>
      </c>
      <c r="K32" s="559"/>
      <c r="L32" s="554">
        <v>0</v>
      </c>
      <c r="M32" s="554">
        <v>0</v>
      </c>
      <c r="N32" s="555">
        <v>0</v>
      </c>
      <c r="O32" s="555">
        <v>0</v>
      </c>
      <c r="P32" s="560"/>
      <c r="Q32" s="556">
        <v>0</v>
      </c>
      <c r="R32" s="556">
        <v>0</v>
      </c>
    </row>
    <row r="33" spans="1:18" ht="21" x14ac:dyDescent="0.35">
      <c r="B33" s="401" t="s">
        <v>965</v>
      </c>
      <c r="C33" s="551">
        <v>3206.7253903564078</v>
      </c>
      <c r="D33" s="551">
        <v>311.55133717606458</v>
      </c>
      <c r="E33" s="554">
        <v>56.843838179158141</v>
      </c>
      <c r="F33" s="554">
        <v>8.8432228773883299</v>
      </c>
      <c r="G33" s="554">
        <v>7.8444978263466218</v>
      </c>
      <c r="H33" s="554">
        <v>36.799449775313867</v>
      </c>
      <c r="I33" s="554">
        <v>0.393568092556</v>
      </c>
      <c r="J33" s="554">
        <v>0</v>
      </c>
      <c r="K33" s="554">
        <v>0</v>
      </c>
      <c r="L33" s="554">
        <v>0</v>
      </c>
      <c r="M33" s="554">
        <v>0</v>
      </c>
      <c r="N33" s="555">
        <v>311.94490526862057</v>
      </c>
      <c r="O33" s="555">
        <v>56.843838179158141</v>
      </c>
      <c r="P33" s="556">
        <v>8.8432228773883299</v>
      </c>
      <c r="Q33" s="556">
        <v>7.8444978263466218</v>
      </c>
      <c r="R33" s="556">
        <v>36.799449775313867</v>
      </c>
    </row>
    <row r="34" spans="1:18" x14ac:dyDescent="0.35">
      <c r="B34" s="404" t="s">
        <v>449</v>
      </c>
      <c r="C34" s="551">
        <v>2949.3573419005074</v>
      </c>
      <c r="D34" s="551">
        <v>298.81944454586863</v>
      </c>
      <c r="E34" s="554">
        <v>45.623717884601845</v>
      </c>
      <c r="F34" s="554">
        <v>8.8432228773883299</v>
      </c>
      <c r="G34" s="554">
        <v>4.2755037846228001</v>
      </c>
      <c r="H34" s="554">
        <v>29.151605400191396</v>
      </c>
      <c r="I34" s="554">
        <v>0.393568092556</v>
      </c>
      <c r="J34" s="554">
        <v>0</v>
      </c>
      <c r="K34" s="554">
        <v>0</v>
      </c>
      <c r="L34" s="554">
        <v>0</v>
      </c>
      <c r="M34" s="554">
        <v>0</v>
      </c>
      <c r="N34" s="555">
        <v>299.21301263842463</v>
      </c>
      <c r="O34" s="555">
        <v>45.623717884601845</v>
      </c>
      <c r="P34" s="556">
        <v>8.8432228773883299</v>
      </c>
      <c r="Q34" s="556">
        <v>4.2755037846228001</v>
      </c>
      <c r="R34" s="556">
        <v>29.151605400191396</v>
      </c>
    </row>
    <row r="35" spans="1:18" s="399" customFormat="1" x14ac:dyDescent="0.35">
      <c r="A35" s="389"/>
      <c r="B35" s="403" t="s">
        <v>960</v>
      </c>
      <c r="C35" s="552">
        <v>257.15724031590003</v>
      </c>
      <c r="D35" s="552">
        <v>12.731892630195954</v>
      </c>
      <c r="E35" s="557">
        <v>11.220120294556292</v>
      </c>
      <c r="F35" s="557">
        <v>0</v>
      </c>
      <c r="G35" s="557">
        <v>3.5689940417238213</v>
      </c>
      <c r="H35" s="557">
        <v>7.6478443751224727</v>
      </c>
      <c r="I35" s="557">
        <v>0</v>
      </c>
      <c r="J35" s="557">
        <v>0</v>
      </c>
      <c r="K35" s="557">
        <v>0</v>
      </c>
      <c r="L35" s="557">
        <v>0</v>
      </c>
      <c r="M35" s="557">
        <v>0</v>
      </c>
      <c r="N35" s="561">
        <v>12.731892630195954</v>
      </c>
      <c r="O35" s="561">
        <v>11.220120294556292</v>
      </c>
      <c r="P35" s="558">
        <v>0</v>
      </c>
      <c r="Q35" s="558">
        <v>3.5689940417238213</v>
      </c>
      <c r="R35" s="558">
        <v>7.6478443751224727</v>
      </c>
    </row>
    <row r="36" spans="1:18" x14ac:dyDescent="0.35">
      <c r="B36" s="404" t="s">
        <v>617</v>
      </c>
      <c r="C36" s="551">
        <v>0.21080814</v>
      </c>
      <c r="D36" s="551">
        <v>0</v>
      </c>
      <c r="E36" s="554">
        <v>0</v>
      </c>
      <c r="F36" s="559"/>
      <c r="G36" s="554">
        <v>0</v>
      </c>
      <c r="H36" s="554">
        <v>0</v>
      </c>
      <c r="I36" s="554">
        <v>0</v>
      </c>
      <c r="J36" s="554">
        <v>0</v>
      </c>
      <c r="K36" s="559"/>
      <c r="L36" s="554">
        <v>0</v>
      </c>
      <c r="M36" s="554">
        <v>0</v>
      </c>
      <c r="N36" s="555">
        <v>0</v>
      </c>
      <c r="O36" s="555">
        <v>0</v>
      </c>
      <c r="P36" s="560"/>
      <c r="Q36" s="556">
        <v>0</v>
      </c>
      <c r="R36" s="556">
        <v>0</v>
      </c>
    </row>
    <row r="37" spans="1:18" x14ac:dyDescent="0.35">
      <c r="B37" s="401" t="s">
        <v>456</v>
      </c>
      <c r="C37" s="551">
        <v>15335.562734905781</v>
      </c>
      <c r="D37" s="551">
        <v>10435.871082433387</v>
      </c>
      <c r="E37" s="554">
        <v>10.77019889828</v>
      </c>
      <c r="F37" s="554">
        <v>0</v>
      </c>
      <c r="G37" s="554">
        <v>0</v>
      </c>
      <c r="H37" s="557">
        <v>0</v>
      </c>
      <c r="I37" s="559"/>
      <c r="J37" s="559"/>
      <c r="K37" s="559"/>
      <c r="L37" s="559"/>
      <c r="M37" s="559"/>
      <c r="N37" s="555">
        <v>10435.871082433387</v>
      </c>
      <c r="O37" s="555">
        <v>10.77019889828</v>
      </c>
      <c r="P37" s="558">
        <v>0</v>
      </c>
      <c r="Q37" s="558">
        <v>0</v>
      </c>
      <c r="R37" s="558">
        <v>0</v>
      </c>
    </row>
    <row r="38" spans="1:18" x14ac:dyDescent="0.35">
      <c r="B38" s="403" t="s">
        <v>966</v>
      </c>
      <c r="C38" s="551">
        <v>13337.03744192394</v>
      </c>
      <c r="D38" s="551">
        <v>9603.6962101630379</v>
      </c>
      <c r="E38" s="554">
        <v>0</v>
      </c>
      <c r="F38" s="554">
        <v>0</v>
      </c>
      <c r="G38" s="554">
        <v>0</v>
      </c>
      <c r="H38" s="557">
        <v>0</v>
      </c>
      <c r="I38" s="559"/>
      <c r="J38" s="559"/>
      <c r="K38" s="559"/>
      <c r="L38" s="559"/>
      <c r="M38" s="559"/>
      <c r="N38" s="555">
        <v>9603.6962101630379</v>
      </c>
      <c r="O38" s="555">
        <v>0</v>
      </c>
      <c r="P38" s="558">
        <v>0</v>
      </c>
      <c r="Q38" s="558">
        <v>0</v>
      </c>
      <c r="R38" s="558">
        <v>0</v>
      </c>
    </row>
    <row r="39" spans="1:18" x14ac:dyDescent="0.35">
      <c r="B39" s="403" t="s">
        <v>967</v>
      </c>
      <c r="C39" s="551">
        <v>510.60970438151406</v>
      </c>
      <c r="D39" s="551">
        <v>361.21137724260967</v>
      </c>
      <c r="E39" s="554">
        <v>0</v>
      </c>
      <c r="F39" s="554">
        <v>0</v>
      </c>
      <c r="G39" s="554">
        <v>0</v>
      </c>
      <c r="H39" s="557">
        <v>0</v>
      </c>
      <c r="I39" s="559"/>
      <c r="J39" s="559"/>
      <c r="K39" s="559"/>
      <c r="L39" s="559"/>
      <c r="M39" s="559"/>
      <c r="N39" s="555">
        <v>361.21137724260967</v>
      </c>
      <c r="O39" s="555">
        <v>0</v>
      </c>
      <c r="P39" s="558">
        <v>0</v>
      </c>
      <c r="Q39" s="558">
        <v>0</v>
      </c>
      <c r="R39" s="558">
        <v>0</v>
      </c>
    </row>
    <row r="40" spans="1:18" x14ac:dyDescent="0.35">
      <c r="B40" s="403" t="s">
        <v>968</v>
      </c>
      <c r="C40" s="551">
        <v>1487.9155886003275</v>
      </c>
      <c r="D40" s="551">
        <v>470.96349502774001</v>
      </c>
      <c r="E40" s="554">
        <v>10.77019889828</v>
      </c>
      <c r="F40" s="554">
        <v>0</v>
      </c>
      <c r="G40" s="554">
        <v>0</v>
      </c>
      <c r="H40" s="557">
        <v>0</v>
      </c>
      <c r="I40" s="559"/>
      <c r="J40" s="559"/>
      <c r="K40" s="559"/>
      <c r="L40" s="559"/>
      <c r="M40" s="559"/>
      <c r="N40" s="555">
        <v>470.96349502774001</v>
      </c>
      <c r="O40" s="555">
        <v>10.77019889828</v>
      </c>
      <c r="P40" s="558">
        <v>0</v>
      </c>
      <c r="Q40" s="558">
        <v>0</v>
      </c>
      <c r="R40" s="558">
        <v>0</v>
      </c>
    </row>
    <row r="41" spans="1:18" x14ac:dyDescent="0.35">
      <c r="B41" s="401" t="s">
        <v>969</v>
      </c>
      <c r="C41" s="551">
        <v>0</v>
      </c>
      <c r="D41" s="551">
        <v>0</v>
      </c>
      <c r="E41" s="554">
        <v>0</v>
      </c>
      <c r="F41" s="554">
        <v>0</v>
      </c>
      <c r="G41" s="554">
        <v>0</v>
      </c>
      <c r="H41" s="557">
        <v>0</v>
      </c>
      <c r="I41" s="557">
        <v>0</v>
      </c>
      <c r="J41" s="557">
        <v>0</v>
      </c>
      <c r="K41" s="557">
        <v>0</v>
      </c>
      <c r="L41" s="557">
        <v>0</v>
      </c>
      <c r="M41" s="557">
        <v>0</v>
      </c>
      <c r="N41" s="555">
        <v>0</v>
      </c>
      <c r="O41" s="555">
        <v>0</v>
      </c>
      <c r="P41" s="558">
        <v>0</v>
      </c>
      <c r="Q41" s="558">
        <v>0</v>
      </c>
      <c r="R41" s="558">
        <v>0</v>
      </c>
    </row>
    <row r="42" spans="1:18" x14ac:dyDescent="0.35">
      <c r="B42" s="403" t="s">
        <v>970</v>
      </c>
      <c r="C42" s="551">
        <v>0</v>
      </c>
      <c r="D42" s="551">
        <v>0</v>
      </c>
      <c r="E42" s="554">
        <v>0</v>
      </c>
      <c r="F42" s="557">
        <v>0</v>
      </c>
      <c r="G42" s="554">
        <v>0</v>
      </c>
      <c r="H42" s="557">
        <v>0</v>
      </c>
      <c r="I42" s="557">
        <v>0</v>
      </c>
      <c r="J42" s="557">
        <v>0</v>
      </c>
      <c r="K42" s="557">
        <v>0</v>
      </c>
      <c r="L42" s="557">
        <v>0</v>
      </c>
      <c r="M42" s="557">
        <v>0</v>
      </c>
      <c r="N42" s="555">
        <v>0</v>
      </c>
      <c r="O42" s="555">
        <v>0</v>
      </c>
      <c r="P42" s="558">
        <v>0</v>
      </c>
      <c r="Q42" s="558">
        <v>0</v>
      </c>
      <c r="R42" s="558">
        <v>0</v>
      </c>
    </row>
    <row r="43" spans="1:18" x14ac:dyDescent="0.35">
      <c r="B43" s="403" t="s">
        <v>971</v>
      </c>
      <c r="C43" s="551">
        <v>0</v>
      </c>
      <c r="D43" s="551">
        <v>0</v>
      </c>
      <c r="E43" s="554">
        <v>0</v>
      </c>
      <c r="F43" s="557">
        <v>0</v>
      </c>
      <c r="G43" s="554">
        <v>0</v>
      </c>
      <c r="H43" s="557">
        <v>0</v>
      </c>
      <c r="I43" s="557">
        <v>0</v>
      </c>
      <c r="J43" s="557">
        <v>0</v>
      </c>
      <c r="K43" s="557">
        <v>0</v>
      </c>
      <c r="L43" s="557">
        <v>0</v>
      </c>
      <c r="M43" s="557">
        <v>0</v>
      </c>
      <c r="N43" s="555">
        <v>0</v>
      </c>
      <c r="O43" s="555">
        <v>0</v>
      </c>
      <c r="P43" s="558">
        <v>0</v>
      </c>
      <c r="Q43" s="558">
        <v>0</v>
      </c>
      <c r="R43" s="558">
        <v>0</v>
      </c>
    </row>
    <row r="44" spans="1:18" x14ac:dyDescent="0.35">
      <c r="B44" s="405" t="s">
        <v>972</v>
      </c>
      <c r="C44" s="551">
        <v>24.339553053390031</v>
      </c>
      <c r="D44" s="551">
        <v>0</v>
      </c>
      <c r="E44" s="554">
        <v>0</v>
      </c>
      <c r="F44" s="557">
        <v>0</v>
      </c>
      <c r="G44" s="554">
        <v>0</v>
      </c>
      <c r="H44" s="557">
        <v>0</v>
      </c>
      <c r="I44" s="557">
        <v>0</v>
      </c>
      <c r="J44" s="557">
        <v>0</v>
      </c>
      <c r="K44" s="557">
        <v>0</v>
      </c>
      <c r="L44" s="557">
        <v>0</v>
      </c>
      <c r="M44" s="557">
        <v>0</v>
      </c>
      <c r="N44" s="555">
        <v>0</v>
      </c>
      <c r="O44" s="555">
        <v>0</v>
      </c>
      <c r="P44" s="558">
        <v>0</v>
      </c>
      <c r="Q44" s="558">
        <v>0</v>
      </c>
      <c r="R44" s="558">
        <v>0</v>
      </c>
    </row>
    <row r="45" spans="1:18" s="399" customFormat="1" x14ac:dyDescent="0.35">
      <c r="B45" s="378" t="s">
        <v>973</v>
      </c>
      <c r="C45" s="552">
        <v>22548.053473346303</v>
      </c>
      <c r="D45" s="552">
        <v>11006.558500050436</v>
      </c>
      <c r="E45" s="557">
        <v>70.582291845652122</v>
      </c>
      <c r="F45" s="557">
        <v>8.8432228773883299</v>
      </c>
      <c r="G45" s="557">
        <v>7.8444978263466218</v>
      </c>
      <c r="H45" s="557">
        <v>36.799449775313867</v>
      </c>
      <c r="I45" s="557">
        <v>0.40345101046357101</v>
      </c>
      <c r="J45" s="557">
        <v>2.6392850729010202E-3</v>
      </c>
      <c r="K45" s="557">
        <v>0</v>
      </c>
      <c r="L45" s="557">
        <v>0</v>
      </c>
      <c r="M45" s="557">
        <v>0</v>
      </c>
      <c r="N45" s="561">
        <v>11006.961951060899</v>
      </c>
      <c r="O45" s="561">
        <v>70.584931130725025</v>
      </c>
      <c r="P45" s="558">
        <v>8.8432228773883299</v>
      </c>
      <c r="Q45" s="558">
        <v>7.8444978263466218</v>
      </c>
      <c r="R45" s="558">
        <v>36.799449775313867</v>
      </c>
    </row>
    <row r="46" spans="1:18" s="399" customFormat="1" x14ac:dyDescent="0.35">
      <c r="B46" s="406" t="s">
        <v>974</v>
      </c>
      <c r="C46" s="407"/>
      <c r="D46" s="407"/>
      <c r="E46" s="407"/>
      <c r="F46" s="407"/>
      <c r="G46" s="407"/>
      <c r="H46" s="407"/>
      <c r="I46" s="407"/>
      <c r="J46" s="407"/>
      <c r="K46" s="407"/>
      <c r="L46" s="407"/>
      <c r="M46" s="407"/>
      <c r="N46" s="407"/>
      <c r="O46" s="407"/>
      <c r="P46" s="407"/>
      <c r="Q46" s="407"/>
      <c r="R46" s="407"/>
    </row>
    <row r="47" spans="1:18" ht="21" x14ac:dyDescent="0.35">
      <c r="B47" s="336" t="s">
        <v>975</v>
      </c>
      <c r="C47" s="551">
        <v>15409.172262959572</v>
      </c>
      <c r="D47" s="409"/>
      <c r="E47" s="409"/>
      <c r="F47" s="409"/>
      <c r="G47" s="409"/>
      <c r="H47" s="409"/>
      <c r="I47" s="409"/>
      <c r="J47" s="409"/>
      <c r="K47" s="409"/>
      <c r="L47" s="409"/>
      <c r="M47" s="409"/>
      <c r="N47" s="409"/>
      <c r="O47" s="409"/>
      <c r="P47" s="409"/>
      <c r="Q47" s="409"/>
      <c r="R47" s="409"/>
    </row>
    <row r="48" spans="1:18" x14ac:dyDescent="0.35">
      <c r="B48" s="402" t="s">
        <v>449</v>
      </c>
      <c r="C48" s="551">
        <v>14901.379705716445</v>
      </c>
      <c r="D48" s="409"/>
      <c r="E48" s="409"/>
      <c r="F48" s="409"/>
      <c r="G48" s="409"/>
      <c r="H48" s="409"/>
      <c r="I48" s="409"/>
      <c r="J48" s="409"/>
      <c r="K48" s="409"/>
      <c r="L48" s="409"/>
      <c r="M48" s="409"/>
      <c r="N48" s="409"/>
      <c r="O48" s="409"/>
      <c r="P48" s="409"/>
      <c r="Q48" s="409"/>
      <c r="R48" s="409"/>
    </row>
    <row r="49" spans="1:18" x14ac:dyDescent="0.35">
      <c r="B49" s="402" t="s">
        <v>457</v>
      </c>
      <c r="C49" s="551">
        <v>506.04884376616701</v>
      </c>
      <c r="D49" s="409"/>
      <c r="E49" s="409"/>
      <c r="F49" s="409"/>
      <c r="G49" s="409"/>
      <c r="H49" s="409"/>
      <c r="I49" s="409"/>
      <c r="J49" s="409"/>
      <c r="K49" s="409"/>
      <c r="L49" s="409"/>
      <c r="M49" s="409"/>
      <c r="N49" s="409"/>
      <c r="O49" s="409"/>
      <c r="P49" s="409"/>
      <c r="Q49" s="409"/>
      <c r="R49" s="409"/>
    </row>
    <row r="50" spans="1:18" x14ac:dyDescent="0.35">
      <c r="B50" s="402" t="s">
        <v>617</v>
      </c>
      <c r="C50" s="551">
        <v>1.74371347696</v>
      </c>
      <c r="D50" s="409"/>
      <c r="E50" s="409"/>
      <c r="F50" s="409"/>
      <c r="G50" s="409"/>
      <c r="H50" s="409"/>
      <c r="I50" s="409"/>
      <c r="J50" s="409"/>
      <c r="K50" s="409"/>
      <c r="L50" s="409"/>
      <c r="M50" s="409"/>
      <c r="N50" s="409"/>
      <c r="O50" s="409"/>
      <c r="P50" s="409"/>
      <c r="Q50" s="409"/>
      <c r="R50" s="409"/>
    </row>
    <row r="51" spans="1:18" ht="21" x14ac:dyDescent="0.35">
      <c r="B51" s="336" t="s">
        <v>976</v>
      </c>
      <c r="C51" s="551">
        <v>6632.9402762771297</v>
      </c>
      <c r="D51" s="409"/>
      <c r="E51" s="409"/>
      <c r="F51" s="409"/>
      <c r="G51" s="409"/>
      <c r="H51" s="409"/>
      <c r="I51" s="409"/>
      <c r="J51" s="409"/>
      <c r="K51" s="409"/>
      <c r="L51" s="409"/>
      <c r="M51" s="409"/>
      <c r="N51" s="409"/>
      <c r="O51" s="409"/>
      <c r="P51" s="409"/>
      <c r="Q51" s="409"/>
      <c r="R51" s="409"/>
    </row>
    <row r="52" spans="1:18" x14ac:dyDescent="0.35">
      <c r="B52" s="402" t="s">
        <v>449</v>
      </c>
      <c r="C52" s="551">
        <v>6586.2875633447284</v>
      </c>
      <c r="D52" s="409"/>
      <c r="E52" s="409"/>
      <c r="F52" s="409"/>
      <c r="G52" s="409"/>
      <c r="H52" s="409"/>
      <c r="I52" s="409"/>
      <c r="J52" s="409"/>
      <c r="K52" s="409"/>
      <c r="L52" s="409"/>
      <c r="M52" s="409"/>
      <c r="N52" s="409"/>
      <c r="O52" s="409"/>
      <c r="P52" s="409"/>
      <c r="Q52" s="409"/>
      <c r="R52" s="409"/>
    </row>
    <row r="53" spans="1:18" x14ac:dyDescent="0.35">
      <c r="B53" s="402" t="s">
        <v>457</v>
      </c>
      <c r="C53" s="551">
        <v>43.475164764492625</v>
      </c>
      <c r="D53" s="409"/>
      <c r="E53" s="409"/>
      <c r="F53" s="409"/>
      <c r="G53" s="409"/>
      <c r="H53" s="409"/>
      <c r="I53" s="409"/>
      <c r="J53" s="409"/>
      <c r="K53" s="409"/>
      <c r="L53" s="409"/>
      <c r="M53" s="409"/>
      <c r="N53" s="409"/>
      <c r="O53" s="409"/>
      <c r="P53" s="409"/>
      <c r="Q53" s="409"/>
      <c r="R53" s="409"/>
    </row>
    <row r="54" spans="1:18" x14ac:dyDescent="0.35">
      <c r="B54" s="402" t="s">
        <v>617</v>
      </c>
      <c r="C54" s="551">
        <v>3.1775481679090012</v>
      </c>
      <c r="D54" s="409"/>
      <c r="E54" s="409"/>
      <c r="F54" s="409"/>
      <c r="G54" s="409"/>
      <c r="H54" s="409"/>
      <c r="I54" s="409"/>
      <c r="J54" s="409"/>
      <c r="K54" s="409"/>
      <c r="L54" s="409"/>
      <c r="M54" s="409"/>
      <c r="N54" s="409"/>
      <c r="O54" s="409"/>
      <c r="P54" s="409"/>
      <c r="Q54" s="409"/>
      <c r="R54" s="409"/>
    </row>
    <row r="55" spans="1:18" x14ac:dyDescent="0.35">
      <c r="B55" s="408" t="s">
        <v>977</v>
      </c>
      <c r="C55" s="551">
        <v>64.80580708591674</v>
      </c>
      <c r="D55" s="409"/>
      <c r="E55" s="409"/>
      <c r="F55" s="409"/>
      <c r="G55" s="409"/>
      <c r="H55" s="409"/>
      <c r="I55" s="409"/>
      <c r="J55" s="409"/>
      <c r="K55" s="409"/>
      <c r="L55" s="409"/>
      <c r="M55" s="409"/>
      <c r="N55" s="409"/>
      <c r="O55" s="409"/>
      <c r="P55" s="409"/>
      <c r="Q55" s="409"/>
      <c r="R55" s="409"/>
    </row>
    <row r="56" spans="1:18" x14ac:dyDescent="0.35">
      <c r="B56" s="408" t="s">
        <v>978</v>
      </c>
      <c r="C56" s="551">
        <v>885.12201057573077</v>
      </c>
      <c r="D56" s="409"/>
      <c r="E56" s="409"/>
      <c r="F56" s="409"/>
      <c r="G56" s="409"/>
      <c r="H56" s="409"/>
      <c r="I56" s="409"/>
      <c r="J56" s="409"/>
      <c r="K56" s="409"/>
      <c r="L56" s="409"/>
      <c r="M56" s="409"/>
      <c r="N56" s="409"/>
      <c r="O56" s="409"/>
      <c r="P56" s="409"/>
      <c r="Q56" s="409"/>
      <c r="R56" s="409"/>
    </row>
    <row r="57" spans="1:18" x14ac:dyDescent="0.35">
      <c r="B57" s="408" t="s">
        <v>979</v>
      </c>
      <c r="C57" s="551">
        <v>1337.6740773604961</v>
      </c>
      <c r="D57" s="409"/>
      <c r="E57" s="409"/>
      <c r="F57" s="409"/>
      <c r="G57" s="409"/>
      <c r="H57" s="409"/>
      <c r="I57" s="409"/>
      <c r="J57" s="409"/>
      <c r="K57" s="409"/>
      <c r="L57" s="409"/>
      <c r="M57" s="409"/>
      <c r="N57" s="409"/>
      <c r="O57" s="409"/>
      <c r="P57" s="409"/>
      <c r="Q57" s="409"/>
      <c r="R57" s="409"/>
    </row>
    <row r="58" spans="1:18" x14ac:dyDescent="0.35">
      <c r="B58" s="408" t="s">
        <v>980</v>
      </c>
      <c r="C58" s="551">
        <v>25915.877512404099</v>
      </c>
      <c r="D58" s="409"/>
      <c r="E58" s="409"/>
      <c r="F58" s="409"/>
      <c r="G58" s="409"/>
      <c r="H58" s="409"/>
      <c r="I58" s="409"/>
      <c r="J58" s="409"/>
      <c r="K58" s="409"/>
      <c r="L58" s="409"/>
      <c r="M58" s="409"/>
      <c r="N58" s="409"/>
      <c r="O58" s="409"/>
      <c r="P58" s="409"/>
      <c r="Q58" s="409"/>
      <c r="R58" s="409"/>
    </row>
    <row r="59" spans="1:18" x14ac:dyDescent="0.35">
      <c r="B59" s="378" t="s">
        <v>981</v>
      </c>
      <c r="C59" s="551">
        <v>72793.645420009241</v>
      </c>
      <c r="D59" s="409"/>
      <c r="E59" s="409"/>
      <c r="F59" s="409"/>
      <c r="G59" s="409"/>
      <c r="H59" s="409"/>
      <c r="I59" s="409"/>
      <c r="J59" s="409"/>
      <c r="K59" s="409"/>
      <c r="L59" s="409"/>
      <c r="M59" s="409"/>
      <c r="N59" s="409"/>
      <c r="O59" s="409"/>
      <c r="P59" s="409"/>
      <c r="Q59" s="409"/>
      <c r="R59" s="409"/>
    </row>
    <row r="60" spans="1:18" s="399" customFormat="1" x14ac:dyDescent="0.35">
      <c r="A60" s="399" t="s">
        <v>982</v>
      </c>
      <c r="B60" s="406" t="s">
        <v>983</v>
      </c>
      <c r="C60" s="553"/>
      <c r="D60" s="407"/>
      <c r="E60" s="407"/>
      <c r="F60" s="407"/>
      <c r="G60" s="407"/>
      <c r="H60" s="407"/>
      <c r="I60" s="407"/>
      <c r="J60" s="407"/>
      <c r="K60" s="407"/>
      <c r="L60" s="407"/>
      <c r="M60" s="407"/>
      <c r="N60" s="407"/>
      <c r="O60" s="407"/>
      <c r="P60" s="407"/>
      <c r="Q60" s="407"/>
      <c r="R60" s="407"/>
    </row>
    <row r="61" spans="1:18" x14ac:dyDescent="0.35">
      <c r="B61" s="408" t="s">
        <v>984</v>
      </c>
      <c r="C61" s="551">
        <v>16997.280060908106</v>
      </c>
      <c r="D61" s="409"/>
      <c r="E61" s="409"/>
      <c r="F61" s="409"/>
      <c r="G61" s="409"/>
      <c r="H61" s="409"/>
      <c r="I61" s="409"/>
      <c r="J61" s="409"/>
      <c r="K61" s="409"/>
      <c r="L61" s="409"/>
      <c r="M61" s="409"/>
      <c r="N61" s="409"/>
      <c r="O61" s="409"/>
      <c r="P61" s="409"/>
      <c r="Q61" s="409"/>
      <c r="R61" s="409"/>
    </row>
    <row r="62" spans="1:18" x14ac:dyDescent="0.35">
      <c r="B62" s="408" t="s">
        <v>985</v>
      </c>
      <c r="C62" s="551">
        <v>17178.355150248033</v>
      </c>
      <c r="D62" s="409"/>
      <c r="E62" s="409"/>
      <c r="F62" s="409"/>
      <c r="G62" s="409"/>
      <c r="H62" s="409"/>
      <c r="I62" s="409"/>
      <c r="J62" s="409"/>
      <c r="K62" s="409"/>
      <c r="L62" s="409"/>
      <c r="M62" s="409"/>
      <c r="N62" s="409"/>
      <c r="O62" s="409"/>
      <c r="P62" s="409"/>
      <c r="Q62" s="409"/>
      <c r="R62" s="409"/>
    </row>
    <row r="63" spans="1:18" x14ac:dyDescent="0.35">
      <c r="B63" s="408" t="s">
        <v>986</v>
      </c>
      <c r="C63" s="551">
        <v>644.54612707073272</v>
      </c>
      <c r="D63" s="409"/>
      <c r="E63" s="409"/>
      <c r="F63" s="409"/>
      <c r="G63" s="409"/>
      <c r="H63" s="409"/>
      <c r="I63" s="409"/>
      <c r="J63" s="409"/>
      <c r="K63" s="409"/>
      <c r="L63" s="409"/>
      <c r="M63" s="409"/>
      <c r="N63" s="409"/>
      <c r="O63" s="409"/>
      <c r="P63" s="409"/>
      <c r="Q63" s="409"/>
      <c r="R63" s="409"/>
    </row>
    <row r="64" spans="1:18" x14ac:dyDescent="0.35">
      <c r="B64" s="410" t="s">
        <v>987</v>
      </c>
      <c r="C64" s="551">
        <v>34820.181338226874</v>
      </c>
      <c r="D64" s="409"/>
      <c r="E64" s="409"/>
      <c r="F64" s="409"/>
      <c r="G64" s="409"/>
      <c r="H64" s="409"/>
      <c r="I64" s="409"/>
      <c r="J64" s="409"/>
      <c r="K64" s="409"/>
      <c r="L64" s="409"/>
      <c r="M64" s="409"/>
      <c r="N64" s="409"/>
      <c r="O64" s="409"/>
      <c r="P64" s="409"/>
      <c r="Q64" s="409"/>
      <c r="R64" s="409"/>
    </row>
    <row r="65" spans="2:18" s="399" customFormat="1" ht="14.5" thickBot="1" x14ac:dyDescent="0.4">
      <c r="B65" s="379" t="s">
        <v>988</v>
      </c>
      <c r="C65" s="482">
        <v>107613.82675823611</v>
      </c>
      <c r="D65" s="411"/>
      <c r="E65" s="411"/>
      <c r="F65" s="411"/>
      <c r="G65" s="411"/>
      <c r="H65" s="411"/>
      <c r="I65" s="411"/>
      <c r="J65" s="411"/>
      <c r="K65" s="411"/>
      <c r="L65" s="411"/>
      <c r="M65" s="411"/>
      <c r="N65" s="411"/>
      <c r="O65" s="411"/>
      <c r="P65" s="411"/>
      <c r="Q65" s="411"/>
      <c r="R65" s="411"/>
    </row>
  </sheetData>
  <sheetProtection algorithmName="SHA-512" hashValue="fhQmNKpYlPysUswm4iz3kB8Sv64008K2unjG1GffsAuPHDso0xYZzGkNS2pIddSt/L/Co0B7Z1UehEQxYjZIBw==" saltValue="BvU7QdSat3XzGDha90SqSQ==" spinCount="100000" sheet="1" objects="1" scenarios="1"/>
  <mergeCells count="12">
    <mergeCell ref="J11:M11"/>
    <mergeCell ref="O11:R11"/>
    <mergeCell ref="B8:B12"/>
    <mergeCell ref="C8:R8"/>
    <mergeCell ref="C9:C12"/>
    <mergeCell ref="D9:H9"/>
    <mergeCell ref="I9:M9"/>
    <mergeCell ref="N9:R9"/>
    <mergeCell ref="D10:H10"/>
    <mergeCell ref="I10:M10"/>
    <mergeCell ref="N10:R10"/>
    <mergeCell ref="E11:H11"/>
  </mergeCells>
  <hyperlinks>
    <hyperlink ref="B2" location="CONTENTS!A1" display="Back to contents page" xr:uid="{95C37731-0547-4D34-B677-AC6366F9EAE1}"/>
  </hyperlinks>
  <pageMargins left="0.7" right="0.7" top="0.75" bottom="0.75" header="0.3" footer="0.3"/>
  <pageSetup orientation="portrait" r:id="rId1"/>
  <headerFooter>
    <oddHeader>&amp;L&amp;"Calibri"&amp;12&amp;K000000EBA Regular Use&amp;1#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C9BFB-235B-407F-A1ED-8A5B3AE20F4E}">
  <sheetPr>
    <tabColor theme="9" tint="0.79998168889431442"/>
  </sheetPr>
  <dimension ref="B2:AI29"/>
  <sheetViews>
    <sheetView showGridLines="0" zoomScale="70" zoomScaleNormal="70" workbookViewId="0"/>
  </sheetViews>
  <sheetFormatPr defaultColWidth="8.81640625" defaultRowHeight="14" x14ac:dyDescent="0.35"/>
  <cols>
    <col min="1" max="1" width="8.81640625" style="412"/>
    <col min="2" max="2" width="64.453125" style="412" customWidth="1"/>
    <col min="3" max="3" width="8.81640625" style="412"/>
    <col min="4" max="4" width="11.26953125" style="412" customWidth="1"/>
    <col min="5" max="7" width="12.7265625" style="412" customWidth="1"/>
    <col min="8" max="8" width="8.81640625" style="412"/>
    <col min="9" max="9" width="9.7265625" style="412" customWidth="1"/>
    <col min="10" max="10" width="12.7265625" style="412" bestFit="1" customWidth="1"/>
    <col min="11" max="12" width="12.7265625" style="412" customWidth="1"/>
    <col min="13" max="13" width="8.81640625" style="412"/>
    <col min="14" max="14" width="11" style="412" customWidth="1"/>
    <col min="15" max="15" width="12.7265625" style="412" bestFit="1" customWidth="1"/>
    <col min="16" max="17" width="12.7265625" style="412" customWidth="1"/>
    <col min="18" max="18" width="13.81640625" style="412" bestFit="1" customWidth="1"/>
    <col min="19" max="19" width="8.81640625" style="412"/>
    <col min="20" max="20" width="11.26953125" style="412" customWidth="1"/>
    <col min="21" max="21" width="12" style="412" bestFit="1" customWidth="1"/>
    <col min="22" max="22" width="13.7265625" style="412" customWidth="1"/>
    <col min="23" max="23" width="12" style="412" customWidth="1"/>
    <col min="24" max="24" width="8.81640625" style="412"/>
    <col min="25" max="25" width="9.7265625" style="412" customWidth="1"/>
    <col min="26" max="26" width="13.1796875" style="412" customWidth="1"/>
    <col min="27" max="27" width="14.453125" style="412" customWidth="1"/>
    <col min="28" max="28" width="12" style="412" customWidth="1"/>
    <col min="29" max="29" width="8.81640625" style="412"/>
    <col min="30" max="30" width="11" style="412" customWidth="1"/>
    <col min="31" max="31" width="12.54296875" style="412" bestFit="1" customWidth="1"/>
    <col min="32" max="32" width="13" style="412" bestFit="1" customWidth="1"/>
    <col min="33" max="33" width="12" style="412" customWidth="1"/>
    <col min="34" max="34" width="15.7265625" style="412" bestFit="1" customWidth="1"/>
    <col min="35" max="35" width="11.26953125" style="412" customWidth="1"/>
    <col min="36" max="16384" width="8.81640625" style="412"/>
  </cols>
  <sheetData>
    <row r="2" spans="2:35" x14ac:dyDescent="0.35">
      <c r="B2" s="327" t="s">
        <v>767</v>
      </c>
    </row>
    <row r="3" spans="2:35" x14ac:dyDescent="0.35">
      <c r="B3" s="413"/>
    </row>
    <row r="4" spans="2:35" x14ac:dyDescent="0.3">
      <c r="B4" s="414" t="s">
        <v>989</v>
      </c>
    </row>
    <row r="5" spans="2:35" x14ac:dyDescent="0.3">
      <c r="B5" s="414"/>
    </row>
    <row r="6" spans="2:35" ht="14.5" thickBot="1" x14ac:dyDescent="0.3">
      <c r="B6" s="501">
        <f>'GAR eszközök'!B6</f>
        <v>45473</v>
      </c>
    </row>
    <row r="7" spans="2:35" ht="14.5" thickBot="1" x14ac:dyDescent="0.4">
      <c r="B7" s="415"/>
      <c r="C7" s="393" t="s">
        <v>770</v>
      </c>
      <c r="D7" s="393" t="s">
        <v>771</v>
      </c>
      <c r="E7" s="393" t="s">
        <v>772</v>
      </c>
      <c r="F7" s="393" t="s">
        <v>773</v>
      </c>
      <c r="G7" s="393" t="s">
        <v>774</v>
      </c>
      <c r="H7" s="393" t="s">
        <v>775</v>
      </c>
      <c r="I7" s="393" t="s">
        <v>142</v>
      </c>
      <c r="J7" s="393" t="s">
        <v>72</v>
      </c>
      <c r="K7" s="393" t="s">
        <v>92</v>
      </c>
      <c r="L7" s="393" t="s">
        <v>776</v>
      </c>
      <c r="M7" s="393" t="s">
        <v>777</v>
      </c>
      <c r="N7" s="393" t="s">
        <v>778</v>
      </c>
      <c r="O7" s="393" t="s">
        <v>779</v>
      </c>
      <c r="P7" s="393" t="s">
        <v>780</v>
      </c>
      <c r="Q7" s="393" t="s">
        <v>780</v>
      </c>
      <c r="R7" s="393" t="s">
        <v>782</v>
      </c>
      <c r="S7" s="393" t="s">
        <v>990</v>
      </c>
      <c r="T7" s="393" t="s">
        <v>991</v>
      </c>
      <c r="U7" s="393" t="s">
        <v>992</v>
      </c>
      <c r="V7" s="393" t="s">
        <v>993</v>
      </c>
      <c r="W7" s="393" t="s">
        <v>994</v>
      </c>
      <c r="X7" s="393" t="s">
        <v>995</v>
      </c>
      <c r="Y7" s="393" t="s">
        <v>996</v>
      </c>
      <c r="Z7" s="393" t="s">
        <v>997</v>
      </c>
      <c r="AA7" s="393" t="s">
        <v>998</v>
      </c>
      <c r="AB7" s="393" t="s">
        <v>999</v>
      </c>
      <c r="AC7" s="393" t="s">
        <v>1000</v>
      </c>
      <c r="AD7" s="393" t="s">
        <v>1001</v>
      </c>
      <c r="AE7" s="393" t="s">
        <v>1002</v>
      </c>
      <c r="AF7" s="393" t="s">
        <v>1003</v>
      </c>
      <c r="AG7" s="393" t="s">
        <v>1004</v>
      </c>
      <c r="AH7" s="393" t="s">
        <v>1005</v>
      </c>
    </row>
    <row r="8" spans="2:35" ht="28.9" customHeight="1" x14ac:dyDescent="0.35">
      <c r="B8" s="416"/>
      <c r="C8" s="692" t="s">
        <v>1006</v>
      </c>
      <c r="D8" s="692"/>
      <c r="E8" s="692"/>
      <c r="F8" s="692"/>
      <c r="G8" s="692"/>
      <c r="H8" s="692"/>
      <c r="I8" s="692"/>
      <c r="J8" s="692"/>
      <c r="K8" s="692"/>
      <c r="L8" s="692"/>
      <c r="M8" s="692"/>
      <c r="N8" s="692"/>
      <c r="O8" s="692"/>
      <c r="P8" s="692"/>
      <c r="Q8" s="692"/>
      <c r="R8" s="692"/>
      <c r="S8" s="692" t="s">
        <v>1007</v>
      </c>
      <c r="T8" s="692"/>
      <c r="U8" s="692"/>
      <c r="V8" s="692"/>
      <c r="W8" s="692"/>
      <c r="X8" s="692"/>
      <c r="Y8" s="692"/>
      <c r="Z8" s="692"/>
      <c r="AA8" s="692"/>
      <c r="AB8" s="692"/>
      <c r="AC8" s="692"/>
      <c r="AD8" s="692"/>
      <c r="AE8" s="692"/>
      <c r="AF8" s="692"/>
      <c r="AG8" s="692"/>
      <c r="AH8" s="692"/>
    </row>
    <row r="9" spans="2:35" ht="14.25" customHeight="1" x14ac:dyDescent="0.35">
      <c r="B9" s="347"/>
      <c r="C9" s="690" t="s">
        <v>947</v>
      </c>
      <c r="D9" s="690"/>
      <c r="E9" s="690"/>
      <c r="F9" s="690"/>
      <c r="G9" s="690"/>
      <c r="H9" s="690" t="s">
        <v>948</v>
      </c>
      <c r="I9" s="690"/>
      <c r="J9" s="690"/>
      <c r="K9" s="690"/>
      <c r="L9" s="690"/>
      <c r="M9" s="690" t="s">
        <v>949</v>
      </c>
      <c r="N9" s="690"/>
      <c r="O9" s="690"/>
      <c r="P9" s="690"/>
      <c r="Q9" s="690"/>
      <c r="R9" s="417"/>
      <c r="S9" s="690" t="s">
        <v>947</v>
      </c>
      <c r="T9" s="690"/>
      <c r="U9" s="690"/>
      <c r="V9" s="690"/>
      <c r="W9" s="690"/>
      <c r="X9" s="690" t="s">
        <v>948</v>
      </c>
      <c r="Y9" s="690"/>
      <c r="Z9" s="690"/>
      <c r="AA9" s="690"/>
      <c r="AB9" s="690"/>
      <c r="AC9" s="690" t="s">
        <v>949</v>
      </c>
      <c r="AD9" s="690"/>
      <c r="AE9" s="690"/>
      <c r="AF9" s="690"/>
      <c r="AG9" s="690"/>
      <c r="AH9" s="690"/>
    </row>
    <row r="10" spans="2:35" ht="33.75" customHeight="1" x14ac:dyDescent="0.35">
      <c r="B10" s="347"/>
      <c r="C10" s="664" t="s">
        <v>1008</v>
      </c>
      <c r="D10" s="664"/>
      <c r="E10" s="664"/>
      <c r="F10" s="664"/>
      <c r="G10" s="664"/>
      <c r="H10" s="664" t="s">
        <v>1008</v>
      </c>
      <c r="I10" s="664"/>
      <c r="J10" s="664"/>
      <c r="K10" s="664"/>
      <c r="L10" s="664"/>
      <c r="M10" s="664" t="s">
        <v>1008</v>
      </c>
      <c r="N10" s="664"/>
      <c r="O10" s="664"/>
      <c r="P10" s="664"/>
      <c r="Q10" s="664"/>
      <c r="R10" s="664" t="s">
        <v>1009</v>
      </c>
      <c r="S10" s="664" t="s">
        <v>1010</v>
      </c>
      <c r="T10" s="664"/>
      <c r="U10" s="664"/>
      <c r="V10" s="664"/>
      <c r="W10" s="664"/>
      <c r="X10" s="664" t="s">
        <v>1010</v>
      </c>
      <c r="Y10" s="664"/>
      <c r="Z10" s="664"/>
      <c r="AA10" s="664"/>
      <c r="AB10" s="664"/>
      <c r="AC10" s="664" t="s">
        <v>1010</v>
      </c>
      <c r="AD10" s="664"/>
      <c r="AE10" s="664"/>
      <c r="AF10" s="664"/>
      <c r="AG10" s="664"/>
      <c r="AH10" s="664" t="s">
        <v>1011</v>
      </c>
    </row>
    <row r="11" spans="2:35" ht="14" customHeight="1" x14ac:dyDescent="0.35">
      <c r="B11" s="347"/>
      <c r="C11" s="348"/>
      <c r="D11" s="664" t="s">
        <v>1012</v>
      </c>
      <c r="E11" s="664"/>
      <c r="F11" s="664"/>
      <c r="G11" s="664"/>
      <c r="H11" s="348"/>
      <c r="I11" s="664" t="s">
        <v>1012</v>
      </c>
      <c r="J11" s="664"/>
      <c r="K11" s="664"/>
      <c r="L11" s="664"/>
      <c r="M11" s="348"/>
      <c r="N11" s="664" t="s">
        <v>1012</v>
      </c>
      <c r="O11" s="664"/>
      <c r="P11" s="664"/>
      <c r="Q11" s="664"/>
      <c r="R11" s="664"/>
      <c r="S11" s="348"/>
      <c r="T11" s="664" t="s">
        <v>1012</v>
      </c>
      <c r="U11" s="664"/>
      <c r="V11" s="664"/>
      <c r="W11" s="664"/>
      <c r="X11" s="348"/>
      <c r="Y11" s="664" t="s">
        <v>1012</v>
      </c>
      <c r="Z11" s="664"/>
      <c r="AA11" s="664"/>
      <c r="AB11" s="664"/>
      <c r="AC11" s="348"/>
      <c r="AD11" s="664" t="s">
        <v>1012</v>
      </c>
      <c r="AE11" s="664"/>
      <c r="AF11" s="664"/>
      <c r="AG11" s="664"/>
      <c r="AH11" s="664"/>
    </row>
    <row r="12" spans="2:35" ht="32" thickBot="1" x14ac:dyDescent="0.4">
      <c r="B12" s="330" t="s">
        <v>1013</v>
      </c>
      <c r="C12" s="330"/>
      <c r="D12" s="330"/>
      <c r="E12" s="330" t="s">
        <v>952</v>
      </c>
      <c r="F12" s="395" t="s">
        <v>953</v>
      </c>
      <c r="G12" s="395" t="s">
        <v>954</v>
      </c>
      <c r="H12" s="330"/>
      <c r="I12" s="330"/>
      <c r="J12" s="330" t="s">
        <v>952</v>
      </c>
      <c r="K12" s="395" t="s">
        <v>955</v>
      </c>
      <c r="L12" s="395" t="s">
        <v>954</v>
      </c>
      <c r="M12" s="330"/>
      <c r="N12" s="330"/>
      <c r="O12" s="330" t="s">
        <v>952</v>
      </c>
      <c r="P12" s="395" t="s">
        <v>956</v>
      </c>
      <c r="Q12" s="395" t="s">
        <v>954</v>
      </c>
      <c r="R12" s="665"/>
      <c r="S12" s="330"/>
      <c r="T12" s="330"/>
      <c r="U12" s="330" t="s">
        <v>952</v>
      </c>
      <c r="V12" s="395" t="s">
        <v>953</v>
      </c>
      <c r="W12" s="395" t="s">
        <v>954</v>
      </c>
      <c r="X12" s="330"/>
      <c r="Y12" s="330"/>
      <c r="Z12" s="330" t="s">
        <v>952</v>
      </c>
      <c r="AA12" s="395" t="s">
        <v>955</v>
      </c>
      <c r="AB12" s="395" t="s">
        <v>954</v>
      </c>
      <c r="AC12" s="330"/>
      <c r="AD12" s="330"/>
      <c r="AE12" s="330" t="s">
        <v>952</v>
      </c>
      <c r="AF12" s="395" t="s">
        <v>956</v>
      </c>
      <c r="AG12" s="395" t="s">
        <v>954</v>
      </c>
      <c r="AH12" s="665"/>
    </row>
    <row r="13" spans="2:35" x14ac:dyDescent="0.35">
      <c r="B13" s="418" t="s">
        <v>1014</v>
      </c>
      <c r="C13" s="529">
        <v>0.15120218855016973</v>
      </c>
      <c r="D13" s="529">
        <v>9.6962161241413432E-4</v>
      </c>
      <c r="E13" s="529">
        <v>1.2148344579206276E-4</v>
      </c>
      <c r="F13" s="529">
        <v>1.0776349750153268E-4</v>
      </c>
      <c r="G13" s="529">
        <v>5.0553107435389645E-4</v>
      </c>
      <c r="H13" s="529">
        <v>5.5423932698481389E-6</v>
      </c>
      <c r="I13" s="529">
        <v>3.6257080651377069E-8</v>
      </c>
      <c r="J13" s="529">
        <v>0</v>
      </c>
      <c r="K13" s="529">
        <v>0</v>
      </c>
      <c r="L13" s="529">
        <v>0</v>
      </c>
      <c r="M13" s="529">
        <v>0.15120773094343959</v>
      </c>
      <c r="N13" s="529">
        <v>9.696578694947857E-4</v>
      </c>
      <c r="O13" s="529">
        <v>1.2148344579206276E-4</v>
      </c>
      <c r="P13" s="529">
        <v>1.0776349750153268E-4</v>
      </c>
      <c r="Q13" s="529">
        <v>5.0553107435389645E-4</v>
      </c>
      <c r="R13" s="529">
        <v>0.20952747572114946</v>
      </c>
      <c r="S13" s="529">
        <v>0.11463706180528883</v>
      </c>
      <c r="T13" s="529">
        <v>1.4298442905247713E-3</v>
      </c>
      <c r="U13" s="529">
        <v>0</v>
      </c>
      <c r="V13" s="529">
        <v>4.4086047394654537E-5</v>
      </c>
      <c r="W13" s="529">
        <v>9.7119345249433071E-4</v>
      </c>
      <c r="X13" s="529">
        <v>2.8747248290290957E-5</v>
      </c>
      <c r="Y13" s="529">
        <v>7.6301690025852085E-8</v>
      </c>
      <c r="Z13" s="529">
        <v>0</v>
      </c>
      <c r="AA13" s="529">
        <v>0</v>
      </c>
      <c r="AB13" s="529">
        <v>0</v>
      </c>
      <c r="AC13" s="529">
        <v>0.11466580905357912</v>
      </c>
      <c r="AD13" s="529">
        <v>1.4299205922147973E-3</v>
      </c>
      <c r="AE13" s="529">
        <v>0</v>
      </c>
      <c r="AF13" s="529">
        <v>4.4086047394654537E-5</v>
      </c>
      <c r="AG13" s="529">
        <v>9.7119345249433071E-4</v>
      </c>
      <c r="AH13" s="529">
        <v>0.1486939831985406</v>
      </c>
      <c r="AI13" s="419"/>
    </row>
    <row r="14" spans="2:35" ht="24.5" customHeight="1" x14ac:dyDescent="0.35">
      <c r="B14" s="420" t="s">
        <v>1015</v>
      </c>
      <c r="C14" s="530">
        <v>0.48866534795285216</v>
      </c>
      <c r="D14" s="530">
        <v>3.1336879919283854E-3</v>
      </c>
      <c r="E14" s="530">
        <v>3.9261832700782795E-4</v>
      </c>
      <c r="F14" s="530">
        <v>3.4827728029697007E-4</v>
      </c>
      <c r="G14" s="530">
        <v>1.6338091446881288E-3</v>
      </c>
      <c r="H14" s="530">
        <v>2.4822559596378839E-6</v>
      </c>
      <c r="I14" s="530">
        <v>6.6289947591015007E-7</v>
      </c>
      <c r="J14" s="530">
        <v>0</v>
      </c>
      <c r="K14" s="530">
        <v>0</v>
      </c>
      <c r="L14" s="530">
        <v>0</v>
      </c>
      <c r="M14" s="530">
        <v>0.48866783020881177</v>
      </c>
      <c r="N14" s="530">
        <v>3.1343508914042956E-3</v>
      </c>
      <c r="O14" s="530">
        <v>3.9261832700782795E-4</v>
      </c>
      <c r="P14" s="530">
        <v>3.4827728029697007E-4</v>
      </c>
      <c r="Q14" s="530">
        <v>1.6338091446881288E-3</v>
      </c>
      <c r="R14" s="530">
        <v>0.20930130076030481</v>
      </c>
      <c r="S14" s="529">
        <v>0.41812984400757941</v>
      </c>
      <c r="T14" s="529">
        <v>5.2152468035836213E-3</v>
      </c>
      <c r="U14" s="529">
        <v>0</v>
      </c>
      <c r="V14" s="529">
        <v>1.6080045868017184E-4</v>
      </c>
      <c r="W14" s="529">
        <v>3.5423532354865541E-3</v>
      </c>
      <c r="X14" s="529">
        <v>1.0485337162324201E-4</v>
      </c>
      <c r="Y14" s="529">
        <v>2.7830453123626991E-7</v>
      </c>
      <c r="Z14" s="529">
        <v>0</v>
      </c>
      <c r="AA14" s="529">
        <v>0</v>
      </c>
      <c r="AB14" s="529">
        <v>0</v>
      </c>
      <c r="AC14" s="529">
        <v>0.41823469737920266</v>
      </c>
      <c r="AD14" s="529">
        <v>5.2155251081148577E-3</v>
      </c>
      <c r="AE14" s="529">
        <v>0</v>
      </c>
      <c r="AF14" s="529">
        <v>1.6080045868017184E-4</v>
      </c>
      <c r="AG14" s="529">
        <v>3.5423532354865541E-3</v>
      </c>
      <c r="AH14" s="529">
        <v>0.1486939831985406</v>
      </c>
    </row>
    <row r="15" spans="2:35" x14ac:dyDescent="0.35">
      <c r="B15" s="421" t="s">
        <v>959</v>
      </c>
      <c r="C15" s="530">
        <v>6.5086251454043315E-2</v>
      </c>
      <c r="D15" s="530">
        <v>7.45525578278692E-4</v>
      </c>
      <c r="E15" s="530">
        <v>0</v>
      </c>
      <c r="F15" s="530">
        <v>0</v>
      </c>
      <c r="G15" s="530">
        <v>0</v>
      </c>
      <c r="H15" s="530">
        <v>4.4928319014708292E-6</v>
      </c>
      <c r="I15" s="530">
        <v>1.1998343286370414E-6</v>
      </c>
      <c r="J15" s="530">
        <v>0</v>
      </c>
      <c r="K15" s="530">
        <v>0</v>
      </c>
      <c r="L15" s="530">
        <v>0</v>
      </c>
      <c r="M15" s="530">
        <v>6.5090744285944788E-2</v>
      </c>
      <c r="N15" s="530">
        <v>7.46725412607329E-4</v>
      </c>
      <c r="O15" s="530">
        <v>0</v>
      </c>
      <c r="P15" s="530">
        <v>0</v>
      </c>
      <c r="Q15" s="530">
        <v>0</v>
      </c>
      <c r="R15" s="530">
        <v>3.6997344253683562E-2</v>
      </c>
      <c r="S15" s="529">
        <v>2.1127274695897223E-2</v>
      </c>
      <c r="T15" s="529">
        <v>3.1217262786185675E-3</v>
      </c>
      <c r="U15" s="529">
        <v>0</v>
      </c>
      <c r="V15" s="529">
        <v>0</v>
      </c>
      <c r="W15" s="529">
        <v>0</v>
      </c>
      <c r="X15" s="529">
        <v>2.9014789887066238E-6</v>
      </c>
      <c r="Y15" s="529">
        <v>1.3122919044617047E-6</v>
      </c>
      <c r="Z15" s="529">
        <v>0</v>
      </c>
      <c r="AA15" s="529">
        <v>0</v>
      </c>
      <c r="AB15" s="529">
        <v>0</v>
      </c>
      <c r="AC15" s="529">
        <v>2.1130176174885929E-2</v>
      </c>
      <c r="AD15" s="529">
        <v>3.1230385705230293E-3</v>
      </c>
      <c r="AE15" s="529">
        <v>0</v>
      </c>
      <c r="AF15" s="529">
        <v>0</v>
      </c>
      <c r="AG15" s="529">
        <v>0</v>
      </c>
      <c r="AH15" s="529">
        <v>3.1534302048977739E-2</v>
      </c>
    </row>
    <row r="16" spans="2:35" x14ac:dyDescent="0.35">
      <c r="B16" s="422" t="s">
        <v>452</v>
      </c>
      <c r="C16" s="530">
        <v>0.11024431596894955</v>
      </c>
      <c r="D16" s="530">
        <v>1.1706376857947391E-3</v>
      </c>
      <c r="E16" s="530">
        <v>0</v>
      </c>
      <c r="F16" s="530">
        <v>0</v>
      </c>
      <c r="G16" s="530">
        <v>0</v>
      </c>
      <c r="H16" s="530">
        <v>0</v>
      </c>
      <c r="I16" s="530">
        <v>0</v>
      </c>
      <c r="J16" s="530">
        <v>0</v>
      </c>
      <c r="K16" s="530">
        <v>0</v>
      </c>
      <c r="L16" s="530">
        <v>0</v>
      </c>
      <c r="M16" s="530">
        <v>0.11024431596894955</v>
      </c>
      <c r="N16" s="530">
        <v>1.1706376857947391E-3</v>
      </c>
      <c r="O16" s="530">
        <v>0</v>
      </c>
      <c r="P16" s="530">
        <v>0</v>
      </c>
      <c r="Q16" s="530">
        <v>0</v>
      </c>
      <c r="R16" s="530">
        <v>2.0440755469710671E-2</v>
      </c>
      <c r="S16" s="529">
        <v>2.647145977154319E-2</v>
      </c>
      <c r="T16" s="529">
        <v>3.9113729902072094E-3</v>
      </c>
      <c r="U16" s="529">
        <v>0</v>
      </c>
      <c r="V16" s="529">
        <v>0</v>
      </c>
      <c r="W16" s="529">
        <v>0</v>
      </c>
      <c r="X16" s="529">
        <v>3.6354137215076062E-6</v>
      </c>
      <c r="Y16" s="529">
        <v>1.6442386847095692E-6</v>
      </c>
      <c r="Z16" s="529">
        <v>0</v>
      </c>
      <c r="AA16" s="529">
        <v>0</v>
      </c>
      <c r="AB16" s="529">
        <v>0</v>
      </c>
      <c r="AC16" s="529">
        <v>2.6475095185264697E-2</v>
      </c>
      <c r="AD16" s="529">
        <v>3.9130172288919188E-3</v>
      </c>
      <c r="AE16" s="529">
        <v>0</v>
      </c>
      <c r="AF16" s="529">
        <v>0</v>
      </c>
      <c r="AG16" s="529">
        <v>0</v>
      </c>
      <c r="AH16" s="529">
        <v>2.5168006127427416E-2</v>
      </c>
    </row>
    <row r="17" spans="2:34" x14ac:dyDescent="0.35">
      <c r="B17" s="422" t="s">
        <v>961</v>
      </c>
      <c r="C17" s="530">
        <v>9.3341296686570308E-3</v>
      </c>
      <c r="D17" s="530">
        <v>2.2068240252979667E-4</v>
      </c>
      <c r="E17" s="530">
        <v>0</v>
      </c>
      <c r="F17" s="530">
        <v>0</v>
      </c>
      <c r="G17" s="530">
        <v>0</v>
      </c>
      <c r="H17" s="530">
        <v>0</v>
      </c>
      <c r="I17" s="530">
        <v>0</v>
      </c>
      <c r="J17" s="530">
        <v>0</v>
      </c>
      <c r="K17" s="530">
        <v>0</v>
      </c>
      <c r="L17" s="530">
        <v>0</v>
      </c>
      <c r="M17" s="530">
        <v>9.3341296686570308E-3</v>
      </c>
      <c r="N17" s="530">
        <v>2.2068240252979667E-4</v>
      </c>
      <c r="O17" s="530">
        <v>0</v>
      </c>
      <c r="P17" s="530">
        <v>0</v>
      </c>
      <c r="Q17" s="530">
        <v>0</v>
      </c>
      <c r="R17" s="530">
        <v>1.6556588783972891E-2</v>
      </c>
      <c r="S17" s="529">
        <v>0</v>
      </c>
      <c r="T17" s="529">
        <v>0</v>
      </c>
      <c r="U17" s="529">
        <v>0</v>
      </c>
      <c r="V17" s="529">
        <v>0</v>
      </c>
      <c r="W17" s="529">
        <v>0</v>
      </c>
      <c r="X17" s="529">
        <v>0</v>
      </c>
      <c r="Y17" s="529">
        <v>0</v>
      </c>
      <c r="Z17" s="529"/>
      <c r="AA17" s="529">
        <v>0</v>
      </c>
      <c r="AB17" s="529">
        <v>0</v>
      </c>
      <c r="AC17" s="529">
        <v>0</v>
      </c>
      <c r="AD17" s="529">
        <v>0</v>
      </c>
      <c r="AE17" s="529">
        <v>0</v>
      </c>
      <c r="AF17" s="529">
        <v>0</v>
      </c>
      <c r="AG17" s="529">
        <v>0</v>
      </c>
      <c r="AH17" s="529">
        <v>6.3662959215503249E-3</v>
      </c>
    </row>
    <row r="18" spans="2:34" x14ac:dyDescent="0.35">
      <c r="B18" s="423" t="s">
        <v>962</v>
      </c>
      <c r="C18" s="530">
        <v>0</v>
      </c>
      <c r="D18" s="530">
        <v>0</v>
      </c>
      <c r="E18" s="530">
        <v>0</v>
      </c>
      <c r="F18" s="530">
        <v>0</v>
      </c>
      <c r="G18" s="530">
        <v>0</v>
      </c>
      <c r="H18" s="530">
        <v>0</v>
      </c>
      <c r="I18" s="530">
        <v>0</v>
      </c>
      <c r="J18" s="530">
        <v>0</v>
      </c>
      <c r="K18" s="530">
        <v>0</v>
      </c>
      <c r="L18" s="530">
        <v>0</v>
      </c>
      <c r="M18" s="530">
        <v>0</v>
      </c>
      <c r="N18" s="530">
        <v>0</v>
      </c>
      <c r="O18" s="530">
        <v>0</v>
      </c>
      <c r="P18" s="530">
        <v>0</v>
      </c>
      <c r="Q18" s="530">
        <v>0</v>
      </c>
      <c r="R18" s="530">
        <v>0</v>
      </c>
      <c r="S18" s="529">
        <v>0</v>
      </c>
      <c r="T18" s="529">
        <v>0</v>
      </c>
      <c r="U18" s="529">
        <v>0</v>
      </c>
      <c r="V18" s="529">
        <v>0</v>
      </c>
      <c r="W18" s="529">
        <v>0</v>
      </c>
      <c r="X18" s="529">
        <v>0</v>
      </c>
      <c r="Y18" s="529">
        <v>0</v>
      </c>
      <c r="Z18" s="529">
        <v>0</v>
      </c>
      <c r="AA18" s="529">
        <v>0</v>
      </c>
      <c r="AB18" s="529">
        <v>0</v>
      </c>
      <c r="AC18" s="529">
        <v>0</v>
      </c>
      <c r="AD18" s="529">
        <v>0</v>
      </c>
      <c r="AE18" s="529">
        <v>0</v>
      </c>
      <c r="AF18" s="529">
        <v>0</v>
      </c>
      <c r="AG18" s="529">
        <v>0</v>
      </c>
      <c r="AH18" s="529">
        <v>0</v>
      </c>
    </row>
    <row r="19" spans="2:34" x14ac:dyDescent="0.35">
      <c r="B19" s="423" t="s">
        <v>963</v>
      </c>
      <c r="C19" s="530">
        <v>0</v>
      </c>
      <c r="D19" s="530">
        <v>0</v>
      </c>
      <c r="E19" s="530">
        <v>0</v>
      </c>
      <c r="F19" s="530">
        <v>0</v>
      </c>
      <c r="G19" s="530">
        <v>0</v>
      </c>
      <c r="H19" s="530">
        <v>0</v>
      </c>
      <c r="I19" s="530">
        <v>0</v>
      </c>
      <c r="J19" s="530">
        <v>0</v>
      </c>
      <c r="K19" s="530">
        <v>0</v>
      </c>
      <c r="L19" s="530">
        <v>0</v>
      </c>
      <c r="M19" s="530">
        <v>0</v>
      </c>
      <c r="N19" s="530">
        <v>0</v>
      </c>
      <c r="O19" s="530">
        <v>0</v>
      </c>
      <c r="P19" s="530">
        <v>0</v>
      </c>
      <c r="Q19" s="530">
        <v>0</v>
      </c>
      <c r="R19" s="530">
        <v>1.4427783939625316E-4</v>
      </c>
      <c r="S19" s="529">
        <v>0</v>
      </c>
      <c r="T19" s="529">
        <v>0</v>
      </c>
      <c r="U19" s="529">
        <v>0</v>
      </c>
      <c r="V19" s="529">
        <v>0</v>
      </c>
      <c r="W19" s="529">
        <v>0</v>
      </c>
      <c r="X19" s="529">
        <v>0</v>
      </c>
      <c r="Y19" s="529">
        <v>0</v>
      </c>
      <c r="Z19" s="529">
        <v>0</v>
      </c>
      <c r="AA19" s="529">
        <v>0</v>
      </c>
      <c r="AB19" s="529">
        <v>0</v>
      </c>
      <c r="AC19" s="529">
        <v>0</v>
      </c>
      <c r="AD19" s="529">
        <v>0</v>
      </c>
      <c r="AE19" s="529">
        <v>0</v>
      </c>
      <c r="AF19" s="529">
        <v>0</v>
      </c>
      <c r="AG19" s="529">
        <v>0</v>
      </c>
      <c r="AH19" s="529">
        <v>0</v>
      </c>
    </row>
    <row r="20" spans="2:34" x14ac:dyDescent="0.35">
      <c r="B20" s="423" t="s">
        <v>964</v>
      </c>
      <c r="C20" s="530">
        <v>0</v>
      </c>
      <c r="D20" s="530">
        <v>0</v>
      </c>
      <c r="E20" s="530">
        <v>0</v>
      </c>
      <c r="F20" s="530">
        <v>0</v>
      </c>
      <c r="G20" s="530">
        <v>0</v>
      </c>
      <c r="H20" s="530">
        <v>0</v>
      </c>
      <c r="I20" s="530">
        <v>0</v>
      </c>
      <c r="J20" s="530">
        <v>0</v>
      </c>
      <c r="K20" s="530">
        <v>0</v>
      </c>
      <c r="L20" s="530">
        <v>0</v>
      </c>
      <c r="M20" s="530">
        <v>0</v>
      </c>
      <c r="N20" s="530">
        <v>0</v>
      </c>
      <c r="O20" s="530">
        <v>0</v>
      </c>
      <c r="P20" s="530">
        <v>0</v>
      </c>
      <c r="Q20" s="530">
        <v>0</v>
      </c>
      <c r="R20" s="530">
        <v>3.3926149756779101E-5</v>
      </c>
      <c r="S20" s="529">
        <v>0</v>
      </c>
      <c r="T20" s="529">
        <v>0</v>
      </c>
      <c r="U20" s="529">
        <v>0</v>
      </c>
      <c r="V20" s="531">
        <v>0</v>
      </c>
      <c r="W20" s="529">
        <v>0</v>
      </c>
      <c r="X20" s="529">
        <v>0</v>
      </c>
      <c r="Y20" s="529">
        <v>0</v>
      </c>
      <c r="Z20" s="529">
        <v>0</v>
      </c>
      <c r="AA20" s="529">
        <v>0</v>
      </c>
      <c r="AB20" s="529">
        <v>0</v>
      </c>
      <c r="AC20" s="529">
        <v>0</v>
      </c>
      <c r="AD20" s="529">
        <v>0</v>
      </c>
      <c r="AE20" s="529">
        <v>0</v>
      </c>
      <c r="AF20" s="529">
        <v>0</v>
      </c>
      <c r="AG20" s="529">
        <v>0</v>
      </c>
      <c r="AH20" s="529">
        <v>0</v>
      </c>
    </row>
    <row r="21" spans="2:34" x14ac:dyDescent="0.35">
      <c r="B21" s="421" t="s">
        <v>1016</v>
      </c>
      <c r="C21" s="530">
        <v>9.7155602445096662E-2</v>
      </c>
      <c r="D21" s="530">
        <v>1.7726444038552454E-2</v>
      </c>
      <c r="E21" s="530">
        <v>2.7577113101054968E-3</v>
      </c>
      <c r="F21" s="530">
        <v>2.4462642950149075E-3</v>
      </c>
      <c r="G21" s="530">
        <v>1.1475709733668163E-2</v>
      </c>
      <c r="H21" s="530">
        <v>1.2273208480513429E-4</v>
      </c>
      <c r="I21" s="530">
        <v>0</v>
      </c>
      <c r="J21" s="530">
        <v>0</v>
      </c>
      <c r="K21" s="530">
        <v>0</v>
      </c>
      <c r="L21" s="530">
        <v>0</v>
      </c>
      <c r="M21" s="530">
        <v>9.7278334529901797E-2</v>
      </c>
      <c r="N21" s="530">
        <v>1.7726444038552454E-2</v>
      </c>
      <c r="O21" s="530">
        <v>2.7577113101054968E-3</v>
      </c>
      <c r="P21" s="530">
        <v>2.4462642950149075E-3</v>
      </c>
      <c r="Q21" s="530">
        <v>1.1475709733668163E-2</v>
      </c>
      <c r="R21" s="530">
        <v>2.979845143468968E-2</v>
      </c>
      <c r="S21" s="529">
        <v>5.3139756639290207E-2</v>
      </c>
      <c r="T21" s="529">
        <v>2.7378882078695641E-2</v>
      </c>
      <c r="U21" s="529">
        <v>0</v>
      </c>
      <c r="V21" s="529">
        <v>1.1201919732052612E-3</v>
      </c>
      <c r="W21" s="529">
        <v>2.4677265806450268E-2</v>
      </c>
      <c r="X21" s="529">
        <v>7.2615847388193182E-4</v>
      </c>
      <c r="Y21" s="529">
        <v>0</v>
      </c>
      <c r="Z21" s="529">
        <v>0</v>
      </c>
      <c r="AA21" s="529">
        <v>0</v>
      </c>
      <c r="AB21" s="529">
        <v>0</v>
      </c>
      <c r="AC21" s="529">
        <v>5.3865915113172139E-2</v>
      </c>
      <c r="AD21" s="529">
        <v>2.7378882078695641E-2</v>
      </c>
      <c r="AE21" s="529">
        <v>0</v>
      </c>
      <c r="AF21" s="529">
        <v>1.1201919732052612E-3</v>
      </c>
      <c r="AG21" s="529">
        <v>2.4677265806450268E-2</v>
      </c>
      <c r="AH21" s="529">
        <v>2.1344609917969729E-2</v>
      </c>
    </row>
    <row r="22" spans="2:34" x14ac:dyDescent="0.35">
      <c r="B22" s="421" t="s">
        <v>456</v>
      </c>
      <c r="C22" s="532">
        <v>0.68050134597799627</v>
      </c>
      <c r="D22" s="532">
        <v>7.0230216422157072E-4</v>
      </c>
      <c r="E22" s="532">
        <v>0</v>
      </c>
      <c r="F22" s="532">
        <v>0</v>
      </c>
      <c r="G22" s="532">
        <v>0</v>
      </c>
      <c r="H22" s="533"/>
      <c r="I22" s="533"/>
      <c r="J22" s="533"/>
      <c r="K22" s="533"/>
      <c r="L22" s="533"/>
      <c r="M22" s="532">
        <v>0.68050134597799627</v>
      </c>
      <c r="N22" s="532">
        <v>7.0230216422157072E-4</v>
      </c>
      <c r="O22" s="532">
        <v>0</v>
      </c>
      <c r="P22" s="532">
        <v>0</v>
      </c>
      <c r="Q22" s="532">
        <v>0</v>
      </c>
      <c r="R22" s="532">
        <v>0.14250550507193158</v>
      </c>
      <c r="S22" s="534">
        <v>0.6300982714442841</v>
      </c>
      <c r="T22" s="534">
        <v>9.6689176403512043E-4</v>
      </c>
      <c r="U22" s="534">
        <v>0</v>
      </c>
      <c r="V22" s="534">
        <v>0</v>
      </c>
      <c r="W22" s="534">
        <v>0</v>
      </c>
      <c r="X22" s="533"/>
      <c r="Y22" s="533"/>
      <c r="Z22" s="533"/>
      <c r="AA22" s="533"/>
      <c r="AB22" s="533"/>
      <c r="AC22" s="534">
        <v>0.6300982714442841</v>
      </c>
      <c r="AD22" s="534">
        <v>9.6689176403512043E-4</v>
      </c>
      <c r="AE22" s="534">
        <v>0</v>
      </c>
      <c r="AF22" s="534">
        <v>0</v>
      </c>
      <c r="AG22" s="534">
        <v>0</v>
      </c>
      <c r="AH22" s="529">
        <v>9.5815071231593121E-2</v>
      </c>
    </row>
    <row r="23" spans="2:34" x14ac:dyDescent="0.35">
      <c r="B23" s="423" t="s">
        <v>966</v>
      </c>
      <c r="C23" s="530">
        <v>0.72007717245919745</v>
      </c>
      <c r="D23" s="530">
        <v>0</v>
      </c>
      <c r="E23" s="530">
        <v>0</v>
      </c>
      <c r="F23" s="530">
        <v>0</v>
      </c>
      <c r="G23" s="530">
        <v>0</v>
      </c>
      <c r="H23" s="533"/>
      <c r="I23" s="533"/>
      <c r="J23" s="533"/>
      <c r="K23" s="533"/>
      <c r="L23" s="533"/>
      <c r="M23" s="530">
        <v>0.72007717245919745</v>
      </c>
      <c r="N23" s="530">
        <v>0</v>
      </c>
      <c r="O23" s="530">
        <v>0</v>
      </c>
      <c r="P23" s="530">
        <v>0</v>
      </c>
      <c r="Q23" s="530">
        <v>0</v>
      </c>
      <c r="R23" s="530">
        <v>0.1239342363680344</v>
      </c>
      <c r="S23" s="529">
        <v>0.7829029613820343</v>
      </c>
      <c r="T23" s="529">
        <v>0</v>
      </c>
      <c r="U23" s="529">
        <v>0</v>
      </c>
      <c r="V23" s="529">
        <v>0</v>
      </c>
      <c r="W23" s="529">
        <v>0</v>
      </c>
      <c r="X23" s="533"/>
      <c r="Y23" s="533"/>
      <c r="Z23" s="533"/>
      <c r="AA23" s="533"/>
      <c r="AB23" s="533"/>
      <c r="AC23" s="529">
        <v>0.7829029613820343</v>
      </c>
      <c r="AD23" s="529">
        <v>0</v>
      </c>
      <c r="AE23" s="529">
        <v>0</v>
      </c>
      <c r="AF23" s="529">
        <v>0</v>
      </c>
      <c r="AG23" s="529">
        <v>0</v>
      </c>
      <c r="AH23" s="529">
        <v>6.9246326759328347E-2</v>
      </c>
    </row>
    <row r="24" spans="2:34" x14ac:dyDescent="0.35">
      <c r="B24" s="423" t="s">
        <v>967</v>
      </c>
      <c r="C24" s="530">
        <v>0.70741189237704361</v>
      </c>
      <c r="D24" s="530">
        <v>0</v>
      </c>
      <c r="E24" s="530">
        <v>0</v>
      </c>
      <c r="F24" s="530">
        <v>0</v>
      </c>
      <c r="G24" s="530">
        <v>0</v>
      </c>
      <c r="H24" s="533"/>
      <c r="I24" s="533"/>
      <c r="J24" s="533"/>
      <c r="K24" s="533"/>
      <c r="L24" s="533"/>
      <c r="M24" s="530">
        <v>0.70741189237704361</v>
      </c>
      <c r="N24" s="530">
        <v>0</v>
      </c>
      <c r="O24" s="530">
        <v>0</v>
      </c>
      <c r="P24" s="530">
        <v>0</v>
      </c>
      <c r="Q24" s="530">
        <v>0</v>
      </c>
      <c r="R24" s="530">
        <v>4.7448336311712389E-3</v>
      </c>
      <c r="S24" s="529">
        <v>0.93511666001199822</v>
      </c>
      <c r="T24" s="529">
        <v>0</v>
      </c>
      <c r="U24" s="529">
        <v>0</v>
      </c>
      <c r="V24" s="529">
        <v>0</v>
      </c>
      <c r="W24" s="529">
        <v>0</v>
      </c>
      <c r="X24" s="533"/>
      <c r="Y24" s="533"/>
      <c r="Z24" s="533"/>
      <c r="AA24" s="533"/>
      <c r="AB24" s="533"/>
      <c r="AC24" s="529">
        <v>0.93511666001199822</v>
      </c>
      <c r="AD24" s="529">
        <v>0</v>
      </c>
      <c r="AE24" s="529">
        <v>0</v>
      </c>
      <c r="AF24" s="529">
        <v>0</v>
      </c>
      <c r="AG24" s="529">
        <v>0</v>
      </c>
      <c r="AH24" s="529">
        <v>1.5651853071211241E-3</v>
      </c>
    </row>
    <row r="25" spans="2:34" x14ac:dyDescent="0.35">
      <c r="B25" s="423" t="s">
        <v>968</v>
      </c>
      <c r="C25" s="530">
        <v>0.3165256810507458</v>
      </c>
      <c r="D25" s="530">
        <v>7.2384475173161242E-3</v>
      </c>
      <c r="E25" s="530">
        <v>0</v>
      </c>
      <c r="F25" s="530">
        <v>0</v>
      </c>
      <c r="G25" s="530">
        <v>0</v>
      </c>
      <c r="H25" s="533"/>
      <c r="I25" s="533"/>
      <c r="J25" s="533"/>
      <c r="K25" s="533"/>
      <c r="L25" s="533"/>
      <c r="M25" s="530">
        <v>0.3165256810507458</v>
      </c>
      <c r="N25" s="530">
        <v>7.2384475173161242E-3</v>
      </c>
      <c r="O25" s="530">
        <v>0</v>
      </c>
      <c r="P25" s="530">
        <v>0</v>
      </c>
      <c r="Q25" s="530">
        <v>0</v>
      </c>
      <c r="R25" s="530">
        <v>1.3826435072725926E-2</v>
      </c>
      <c r="S25" s="529">
        <v>0.18781828574562739</v>
      </c>
      <c r="T25" s="529">
        <v>3.7051846352104548E-3</v>
      </c>
      <c r="U25" s="529">
        <v>0</v>
      </c>
      <c r="V25" s="529">
        <v>0</v>
      </c>
      <c r="W25" s="529">
        <v>0</v>
      </c>
      <c r="X25" s="533"/>
      <c r="Y25" s="533"/>
      <c r="Z25" s="533"/>
      <c r="AA25" s="533"/>
      <c r="AB25" s="533"/>
      <c r="AC25" s="529">
        <v>0.18781828574562739</v>
      </c>
      <c r="AD25" s="529">
        <v>3.7051846352104548E-3</v>
      </c>
      <c r="AE25" s="529">
        <v>0</v>
      </c>
      <c r="AF25" s="529">
        <v>0</v>
      </c>
      <c r="AG25" s="529">
        <v>0</v>
      </c>
      <c r="AH25" s="529">
        <v>2.5003559165143647E-2</v>
      </c>
    </row>
    <row r="26" spans="2:34" x14ac:dyDescent="0.35">
      <c r="B26" s="422" t="s">
        <v>969</v>
      </c>
      <c r="C26" s="530">
        <v>0</v>
      </c>
      <c r="D26" s="530">
        <v>0</v>
      </c>
      <c r="E26" s="530">
        <v>0</v>
      </c>
      <c r="F26" s="530">
        <v>0</v>
      </c>
      <c r="G26" s="530">
        <v>0</v>
      </c>
      <c r="H26" s="533"/>
      <c r="I26" s="533"/>
      <c r="J26" s="533"/>
      <c r="K26" s="533"/>
      <c r="L26" s="533"/>
      <c r="M26" s="530">
        <v>0</v>
      </c>
      <c r="N26" s="530">
        <v>0</v>
      </c>
      <c r="O26" s="530">
        <v>0</v>
      </c>
      <c r="P26" s="530">
        <v>0</v>
      </c>
      <c r="Q26" s="530">
        <v>0</v>
      </c>
      <c r="R26" s="530">
        <v>0</v>
      </c>
      <c r="S26" s="529">
        <v>0</v>
      </c>
      <c r="T26" s="529">
        <v>0</v>
      </c>
      <c r="U26" s="529">
        <v>0</v>
      </c>
      <c r="V26" s="529">
        <v>0</v>
      </c>
      <c r="W26" s="529">
        <v>0</v>
      </c>
      <c r="X26" s="533"/>
      <c r="Y26" s="533"/>
      <c r="Z26" s="533"/>
      <c r="AA26" s="533"/>
      <c r="AB26" s="533"/>
      <c r="AC26" s="529">
        <v>0</v>
      </c>
      <c r="AD26" s="529">
        <v>0</v>
      </c>
      <c r="AE26" s="529">
        <v>0</v>
      </c>
      <c r="AF26" s="529">
        <v>0</v>
      </c>
      <c r="AG26" s="529">
        <v>0</v>
      </c>
      <c r="AH26" s="529">
        <v>0</v>
      </c>
    </row>
    <row r="27" spans="2:34" x14ac:dyDescent="0.35">
      <c r="B27" s="425" t="s">
        <v>970</v>
      </c>
      <c r="C27" s="530">
        <v>0</v>
      </c>
      <c r="D27" s="530">
        <v>0</v>
      </c>
      <c r="E27" s="530">
        <v>0</v>
      </c>
      <c r="F27" s="530">
        <v>0</v>
      </c>
      <c r="G27" s="530">
        <v>0</v>
      </c>
      <c r="H27" s="533"/>
      <c r="I27" s="533"/>
      <c r="J27" s="533"/>
      <c r="K27" s="533"/>
      <c r="L27" s="533"/>
      <c r="M27" s="530">
        <v>0</v>
      </c>
      <c r="N27" s="530">
        <v>0</v>
      </c>
      <c r="O27" s="530">
        <v>0</v>
      </c>
      <c r="P27" s="530">
        <v>0</v>
      </c>
      <c r="Q27" s="530">
        <v>0</v>
      </c>
      <c r="R27" s="530">
        <v>0</v>
      </c>
      <c r="S27" s="529">
        <v>0</v>
      </c>
      <c r="T27" s="529">
        <v>0</v>
      </c>
      <c r="U27" s="529">
        <v>0</v>
      </c>
      <c r="V27" s="529">
        <v>0</v>
      </c>
      <c r="W27" s="529">
        <v>0</v>
      </c>
      <c r="X27" s="533"/>
      <c r="Y27" s="533"/>
      <c r="Z27" s="533"/>
      <c r="AA27" s="533"/>
      <c r="AB27" s="533"/>
      <c r="AC27" s="529">
        <v>0</v>
      </c>
      <c r="AD27" s="529">
        <v>0</v>
      </c>
      <c r="AE27" s="529">
        <v>0</v>
      </c>
      <c r="AF27" s="529">
        <v>0</v>
      </c>
      <c r="AG27" s="529">
        <v>0</v>
      </c>
      <c r="AH27" s="529">
        <v>0</v>
      </c>
    </row>
    <row r="28" spans="2:34" x14ac:dyDescent="0.35">
      <c r="B28" s="425" t="s">
        <v>971</v>
      </c>
      <c r="C28" s="530">
        <v>0</v>
      </c>
      <c r="D28" s="530">
        <v>0</v>
      </c>
      <c r="E28" s="530">
        <v>0</v>
      </c>
      <c r="F28" s="530">
        <v>0</v>
      </c>
      <c r="G28" s="530">
        <v>0</v>
      </c>
      <c r="H28" s="532"/>
      <c r="I28" s="532"/>
      <c r="J28" s="532"/>
      <c r="K28" s="532"/>
      <c r="L28" s="532"/>
      <c r="M28" s="532">
        <v>0</v>
      </c>
      <c r="N28" s="532">
        <v>0</v>
      </c>
      <c r="O28" s="532">
        <v>0</v>
      </c>
      <c r="P28" s="532">
        <v>0</v>
      </c>
      <c r="Q28" s="532">
        <v>0</v>
      </c>
      <c r="R28" s="532">
        <v>0</v>
      </c>
      <c r="S28" s="534">
        <v>0</v>
      </c>
      <c r="T28" s="534">
        <v>0</v>
      </c>
      <c r="U28" s="534">
        <v>0</v>
      </c>
      <c r="V28" s="534">
        <v>0</v>
      </c>
      <c r="W28" s="534">
        <v>0</v>
      </c>
      <c r="X28" s="534"/>
      <c r="Y28" s="534"/>
      <c r="Z28" s="534"/>
      <c r="AA28" s="534"/>
      <c r="AB28" s="534"/>
      <c r="AC28" s="534">
        <v>0</v>
      </c>
      <c r="AD28" s="534">
        <v>0</v>
      </c>
      <c r="AE28" s="534">
        <v>0</v>
      </c>
      <c r="AF28" s="534">
        <v>0</v>
      </c>
      <c r="AG28" s="534">
        <v>0</v>
      </c>
      <c r="AH28" s="529">
        <v>0</v>
      </c>
    </row>
    <row r="29" spans="2:34" ht="14.5" thickBot="1" x14ac:dyDescent="0.4">
      <c r="B29" s="426" t="s">
        <v>972</v>
      </c>
      <c r="C29" s="535">
        <v>0</v>
      </c>
      <c r="D29" s="535">
        <v>0</v>
      </c>
      <c r="E29" s="535">
        <v>0</v>
      </c>
      <c r="F29" s="535">
        <v>0</v>
      </c>
      <c r="G29" s="535">
        <v>0</v>
      </c>
      <c r="H29" s="536"/>
      <c r="I29" s="536"/>
      <c r="J29" s="536"/>
      <c r="K29" s="536"/>
      <c r="L29" s="536"/>
      <c r="M29" s="535">
        <v>0</v>
      </c>
      <c r="N29" s="535">
        <v>0</v>
      </c>
      <c r="O29" s="535">
        <v>0</v>
      </c>
      <c r="P29" s="535">
        <v>0</v>
      </c>
      <c r="Q29" s="535">
        <v>0</v>
      </c>
      <c r="R29" s="535">
        <v>2.2617496084467815E-4</v>
      </c>
      <c r="S29" s="537">
        <v>0</v>
      </c>
      <c r="T29" s="537">
        <v>0</v>
      </c>
      <c r="U29" s="537">
        <v>0</v>
      </c>
      <c r="V29" s="537">
        <v>0</v>
      </c>
      <c r="W29" s="537">
        <v>0</v>
      </c>
      <c r="X29" s="536"/>
      <c r="Y29" s="536"/>
      <c r="Z29" s="536"/>
      <c r="AA29" s="536"/>
      <c r="AB29" s="536"/>
      <c r="AC29" s="537">
        <v>0</v>
      </c>
      <c r="AD29" s="537">
        <v>0</v>
      </c>
      <c r="AE29" s="537">
        <v>0</v>
      </c>
      <c r="AF29" s="537">
        <v>0</v>
      </c>
      <c r="AG29" s="537">
        <v>0</v>
      </c>
      <c r="AH29" s="537">
        <v>0</v>
      </c>
    </row>
  </sheetData>
  <sheetProtection algorithmName="SHA-512" hashValue="8ZxkXeR1Z6HDR9tOnjdxwmUkhJ39/k58P3ztBDkybU4pYszTMpvW+/vQY3SsuiHCxrjMqDFyHKjihR9cdGAJ/g==" saltValue="EKu4hksJhwJPaGAzdeOA/g==" spinCount="100000" sheet="1" objects="1" scenarios="1"/>
  <mergeCells count="22">
    <mergeCell ref="C8:R8"/>
    <mergeCell ref="S8:AH8"/>
    <mergeCell ref="C9:G9"/>
    <mergeCell ref="H9:L9"/>
    <mergeCell ref="M9:Q9"/>
    <mergeCell ref="S9:W9"/>
    <mergeCell ref="X9:AB9"/>
    <mergeCell ref="AC9:AH9"/>
    <mergeCell ref="AC10:AG10"/>
    <mergeCell ref="AH10:AH12"/>
    <mergeCell ref="D11:G11"/>
    <mergeCell ref="I11:L11"/>
    <mergeCell ref="N11:Q11"/>
    <mergeCell ref="T11:W11"/>
    <mergeCell ref="Y11:AB11"/>
    <mergeCell ref="AD11:AG11"/>
    <mergeCell ref="C10:G10"/>
    <mergeCell ref="H10:L10"/>
    <mergeCell ref="M10:Q10"/>
    <mergeCell ref="R10:R12"/>
    <mergeCell ref="S10:W10"/>
    <mergeCell ref="X10:AB10"/>
  </mergeCells>
  <hyperlinks>
    <hyperlink ref="B2" location="CONTENTS!A1" display="Back to contents page" xr:uid="{B797023E-9438-4715-A921-46D5BEB5E95E}"/>
  </hyperlinks>
  <pageMargins left="0.7" right="0.7" top="0.75" bottom="0.75" header="0.3" footer="0.3"/>
  <pageSetup paperSize="9" orientation="portrait" r:id="rId1"/>
  <headerFooter>
    <oddHeader>&amp;L&amp;"Calibri"&amp;12&amp;K000000EBA Regular Use&amp;1#</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0ECA-FFEA-4BF4-92BE-82077717ECB1}">
  <sheetPr>
    <tabColor theme="9" tint="0.79998168889431442"/>
  </sheetPr>
  <dimension ref="A2:AI63"/>
  <sheetViews>
    <sheetView showGridLines="0" zoomScale="70" zoomScaleNormal="70" workbookViewId="0"/>
  </sheetViews>
  <sheetFormatPr defaultColWidth="8.81640625" defaultRowHeight="14" x14ac:dyDescent="0.35"/>
  <cols>
    <col min="1" max="1" width="8.81640625" style="389"/>
    <col min="2" max="2" width="60.54296875" style="389" customWidth="1"/>
    <col min="3" max="3" width="16.1796875" style="389" bestFit="1" customWidth="1"/>
    <col min="4" max="4" width="8.81640625" style="389"/>
    <col min="5" max="5" width="11.26953125" style="389" customWidth="1"/>
    <col min="6" max="6" width="14.7265625" style="389" customWidth="1"/>
    <col min="7" max="7" width="13" style="389" customWidth="1"/>
    <col min="8" max="8" width="13.1796875" style="389" customWidth="1"/>
    <col min="9" max="9" width="8.81640625" style="389"/>
    <col min="10" max="10" width="9.7265625" style="389" customWidth="1"/>
    <col min="11" max="11" width="12.81640625" style="389" customWidth="1"/>
    <col min="12" max="12" width="13" style="389" customWidth="1"/>
    <col min="13" max="13" width="11.26953125" style="389" customWidth="1"/>
    <col min="14" max="14" width="8.81640625" style="389"/>
    <col min="15" max="15" width="11" style="389" customWidth="1"/>
    <col min="16" max="16" width="13.26953125" style="389" customWidth="1"/>
    <col min="17" max="17" width="13" style="389" customWidth="1"/>
    <col min="18" max="18" width="11.1796875" style="389" customWidth="1"/>
    <col min="19" max="16384" width="8.81640625" style="389"/>
  </cols>
  <sheetData>
    <row r="2" spans="2:18" x14ac:dyDescent="0.35">
      <c r="B2" s="327" t="s">
        <v>767</v>
      </c>
    </row>
    <row r="3" spans="2:18" x14ac:dyDescent="0.35">
      <c r="B3" s="390"/>
    </row>
    <row r="4" spans="2:18" x14ac:dyDescent="0.3">
      <c r="B4" s="414" t="s">
        <v>1017</v>
      </c>
    </row>
    <row r="5" spans="2:18" x14ac:dyDescent="0.35">
      <c r="B5" s="390"/>
    </row>
    <row r="6" spans="2:18" x14ac:dyDescent="0.3">
      <c r="B6" s="414" t="s">
        <v>1018</v>
      </c>
    </row>
    <row r="7" spans="2:18" x14ac:dyDescent="0.3">
      <c r="B7" s="414"/>
    </row>
    <row r="8" spans="2:18" ht="14.5" thickBot="1" x14ac:dyDescent="0.3">
      <c r="B8" s="501">
        <f>'GAR %'!B6</f>
        <v>45473</v>
      </c>
    </row>
    <row r="9" spans="2:18" ht="14.5" thickBot="1" x14ac:dyDescent="0.4">
      <c r="B9" s="393"/>
      <c r="C9" s="393" t="s">
        <v>770</v>
      </c>
      <c r="D9" s="393" t="s">
        <v>771</v>
      </c>
      <c r="E9" s="393" t="s">
        <v>772</v>
      </c>
      <c r="F9" s="393" t="s">
        <v>773</v>
      </c>
      <c r="G9" s="393" t="s">
        <v>774</v>
      </c>
      <c r="H9" s="393" t="s">
        <v>775</v>
      </c>
      <c r="I9" s="393" t="s">
        <v>142</v>
      </c>
      <c r="J9" s="393" t="s">
        <v>72</v>
      </c>
      <c r="K9" s="393" t="s">
        <v>92</v>
      </c>
      <c r="L9" s="393" t="s">
        <v>776</v>
      </c>
      <c r="M9" s="393" t="s">
        <v>777</v>
      </c>
      <c r="N9" s="393" t="s">
        <v>778</v>
      </c>
      <c r="O9" s="393" t="s">
        <v>779</v>
      </c>
      <c r="P9" s="393" t="s">
        <v>780</v>
      </c>
      <c r="Q9" s="393" t="s">
        <v>780</v>
      </c>
      <c r="R9" s="393" t="s">
        <v>782</v>
      </c>
    </row>
    <row r="10" spans="2:18" ht="28.9" customHeight="1" x14ac:dyDescent="0.35">
      <c r="B10" s="688" t="s">
        <v>945</v>
      </c>
      <c r="C10" s="688" t="s">
        <v>946</v>
      </c>
      <c r="D10" s="688"/>
      <c r="E10" s="688"/>
      <c r="F10" s="688"/>
      <c r="G10" s="688"/>
      <c r="H10" s="688"/>
      <c r="I10" s="688"/>
      <c r="J10" s="688"/>
      <c r="K10" s="688"/>
      <c r="L10" s="688"/>
      <c r="M10" s="688"/>
      <c r="N10" s="688"/>
      <c r="O10" s="688"/>
      <c r="P10" s="688"/>
      <c r="Q10" s="688"/>
      <c r="R10" s="688"/>
    </row>
    <row r="11" spans="2:18" ht="14.5" customHeight="1" x14ac:dyDescent="0.35">
      <c r="B11" s="687"/>
      <c r="C11" s="687" t="s">
        <v>1019</v>
      </c>
      <c r="D11" s="691" t="s">
        <v>947</v>
      </c>
      <c r="E11" s="691"/>
      <c r="F11" s="691"/>
      <c r="G11" s="691"/>
      <c r="H11" s="691"/>
      <c r="I11" s="691" t="s">
        <v>948</v>
      </c>
      <c r="J11" s="691"/>
      <c r="K11" s="691"/>
      <c r="L11" s="691"/>
      <c r="M11" s="691"/>
      <c r="N11" s="691" t="s">
        <v>949</v>
      </c>
      <c r="O11" s="691"/>
      <c r="P11" s="691"/>
      <c r="Q11" s="691"/>
      <c r="R11" s="691"/>
    </row>
    <row r="12" spans="2:18" ht="33.65" customHeight="1" x14ac:dyDescent="0.35">
      <c r="B12" s="687"/>
      <c r="C12" s="687"/>
      <c r="D12" s="687" t="s">
        <v>950</v>
      </c>
      <c r="E12" s="687"/>
      <c r="F12" s="687"/>
      <c r="G12" s="687"/>
      <c r="H12" s="687"/>
      <c r="I12" s="687" t="s">
        <v>950</v>
      </c>
      <c r="J12" s="687"/>
      <c r="K12" s="687"/>
      <c r="L12" s="687"/>
      <c r="M12" s="687"/>
      <c r="N12" s="687" t="s">
        <v>950</v>
      </c>
      <c r="O12" s="687"/>
      <c r="P12" s="687"/>
      <c r="Q12" s="687"/>
      <c r="R12" s="687"/>
    </row>
    <row r="13" spans="2:18" ht="33.65" customHeight="1" x14ac:dyDescent="0.35">
      <c r="B13" s="687"/>
      <c r="C13" s="687"/>
      <c r="D13" s="394"/>
      <c r="E13" s="687" t="s">
        <v>951</v>
      </c>
      <c r="F13" s="687"/>
      <c r="G13" s="687"/>
      <c r="H13" s="687"/>
      <c r="I13" s="394"/>
      <c r="J13" s="687" t="s">
        <v>951</v>
      </c>
      <c r="K13" s="687"/>
      <c r="L13" s="687"/>
      <c r="M13" s="687"/>
      <c r="N13" s="394"/>
      <c r="O13" s="687" t="s">
        <v>951</v>
      </c>
      <c r="P13" s="687"/>
      <c r="Q13" s="687"/>
      <c r="R13" s="687"/>
    </row>
    <row r="14" spans="2:18" ht="21.5" thickBot="1" x14ac:dyDescent="0.4">
      <c r="B14" s="689"/>
      <c r="C14" s="689"/>
      <c r="D14" s="395"/>
      <c r="E14" s="395"/>
      <c r="F14" s="330" t="s">
        <v>952</v>
      </c>
      <c r="G14" s="395" t="s">
        <v>953</v>
      </c>
      <c r="H14" s="395" t="s">
        <v>954</v>
      </c>
      <c r="I14" s="395"/>
      <c r="J14" s="395"/>
      <c r="K14" s="330" t="s">
        <v>952</v>
      </c>
      <c r="L14" s="395" t="s">
        <v>953</v>
      </c>
      <c r="M14" s="395" t="s">
        <v>954</v>
      </c>
      <c r="N14" s="395"/>
      <c r="O14" s="395"/>
      <c r="P14" s="330" t="s">
        <v>952</v>
      </c>
      <c r="Q14" s="395" t="s">
        <v>953</v>
      </c>
      <c r="R14" s="395" t="s">
        <v>954</v>
      </c>
    </row>
    <row r="15" spans="2:18" s="399" customFormat="1" x14ac:dyDescent="0.35">
      <c r="B15" s="336" t="s">
        <v>973</v>
      </c>
      <c r="C15" s="428"/>
    </row>
    <row r="16" spans="2:18" s="399" customFormat="1" ht="21" x14ac:dyDescent="0.35">
      <c r="B16" s="396" t="s">
        <v>1020</v>
      </c>
      <c r="C16" s="397"/>
      <c r="D16" s="398"/>
      <c r="E16" s="398"/>
      <c r="F16" s="398"/>
      <c r="G16" s="398"/>
      <c r="H16" s="398"/>
      <c r="I16" s="398"/>
      <c r="J16" s="398"/>
      <c r="K16" s="398"/>
      <c r="L16" s="398"/>
      <c r="M16" s="398"/>
      <c r="N16" s="398"/>
      <c r="O16" s="398"/>
      <c r="P16" s="398"/>
      <c r="Q16" s="398"/>
      <c r="R16" s="398"/>
    </row>
    <row r="17" spans="2:18" ht="21" x14ac:dyDescent="0.35">
      <c r="B17" s="336" t="s">
        <v>975</v>
      </c>
      <c r="C17" s="429"/>
      <c r="D17" s="429"/>
      <c r="E17" s="429"/>
      <c r="F17" s="429"/>
      <c r="G17" s="429"/>
      <c r="H17" s="429"/>
      <c r="I17" s="429"/>
      <c r="J17" s="429"/>
      <c r="K17" s="429"/>
      <c r="L17" s="429"/>
      <c r="M17" s="429"/>
      <c r="N17" s="429"/>
      <c r="O17" s="429"/>
      <c r="P17" s="429"/>
      <c r="Q17" s="429"/>
      <c r="R17" s="429"/>
    </row>
    <row r="18" spans="2:18" x14ac:dyDescent="0.35">
      <c r="B18" s="402" t="s">
        <v>449</v>
      </c>
      <c r="C18" s="429"/>
      <c r="D18" s="429"/>
      <c r="E18" s="429"/>
      <c r="F18" s="429"/>
      <c r="G18" s="429"/>
      <c r="H18" s="429"/>
      <c r="I18" s="429"/>
      <c r="J18" s="429"/>
      <c r="K18" s="429"/>
      <c r="L18" s="429"/>
      <c r="M18" s="429"/>
      <c r="N18" s="429"/>
      <c r="O18" s="429"/>
      <c r="P18" s="429"/>
      <c r="Q18" s="429"/>
      <c r="R18" s="429"/>
    </row>
    <row r="19" spans="2:18" x14ac:dyDescent="0.35">
      <c r="B19" s="403" t="s">
        <v>869</v>
      </c>
      <c r="C19" s="429"/>
      <c r="D19" s="429"/>
      <c r="E19" s="429"/>
      <c r="F19" s="429"/>
      <c r="G19" s="429"/>
      <c r="H19" s="429"/>
      <c r="I19" s="430"/>
      <c r="J19" s="430"/>
      <c r="K19" s="430"/>
      <c r="L19" s="430"/>
      <c r="M19" s="430"/>
      <c r="N19" s="429"/>
      <c r="O19" s="429"/>
      <c r="P19" s="429"/>
      <c r="Q19" s="429"/>
      <c r="R19" s="429"/>
    </row>
    <row r="20" spans="2:18" x14ac:dyDescent="0.35">
      <c r="B20" s="403" t="s">
        <v>967</v>
      </c>
      <c r="C20" s="429"/>
      <c r="D20" s="429"/>
      <c r="E20" s="429"/>
      <c r="F20" s="429"/>
      <c r="G20" s="429"/>
      <c r="H20" s="429"/>
      <c r="I20" s="430"/>
      <c r="J20" s="430"/>
      <c r="K20" s="430"/>
      <c r="L20" s="430"/>
      <c r="M20" s="430"/>
      <c r="N20" s="429"/>
      <c r="O20" s="429"/>
      <c r="P20" s="429"/>
      <c r="Q20" s="429"/>
      <c r="R20" s="429"/>
    </row>
    <row r="21" spans="2:18" x14ac:dyDescent="0.35">
      <c r="B21" s="402" t="s">
        <v>457</v>
      </c>
      <c r="C21" s="429"/>
      <c r="D21" s="429"/>
      <c r="E21" s="429"/>
      <c r="F21" s="429"/>
      <c r="G21" s="429"/>
      <c r="H21" s="429"/>
      <c r="I21" s="429"/>
      <c r="J21" s="429"/>
      <c r="K21" s="429"/>
      <c r="L21" s="429"/>
      <c r="M21" s="429"/>
      <c r="N21" s="429"/>
      <c r="O21" s="429"/>
      <c r="P21" s="429"/>
      <c r="Q21" s="429"/>
      <c r="R21" s="429"/>
    </row>
    <row r="22" spans="2:18" x14ac:dyDescent="0.35">
      <c r="B22" s="402" t="s">
        <v>617</v>
      </c>
      <c r="C22" s="429"/>
      <c r="D22" s="429"/>
      <c r="E22" s="429"/>
      <c r="F22" s="429"/>
      <c r="G22" s="429"/>
      <c r="H22" s="429"/>
      <c r="I22" s="429"/>
      <c r="J22" s="429"/>
      <c r="K22" s="429"/>
      <c r="L22" s="429"/>
      <c r="M22" s="429"/>
      <c r="N22" s="429"/>
      <c r="O22" s="429"/>
      <c r="P22" s="429"/>
      <c r="Q22" s="429"/>
      <c r="R22" s="429"/>
    </row>
    <row r="23" spans="2:18" ht="21" x14ac:dyDescent="0.35">
      <c r="B23" s="336" t="s">
        <v>976</v>
      </c>
      <c r="C23" s="429"/>
      <c r="D23" s="429"/>
      <c r="E23" s="429"/>
      <c r="F23" s="429"/>
      <c r="G23" s="429"/>
      <c r="H23" s="429"/>
      <c r="I23" s="429"/>
      <c r="J23" s="429"/>
      <c r="K23" s="429"/>
      <c r="L23" s="429"/>
      <c r="M23" s="429"/>
      <c r="N23" s="429"/>
      <c r="O23" s="429"/>
      <c r="P23" s="429"/>
      <c r="Q23" s="429"/>
      <c r="R23" s="429"/>
    </row>
    <row r="24" spans="2:18" x14ac:dyDescent="0.35">
      <c r="B24" s="402" t="s">
        <v>449</v>
      </c>
      <c r="C24" s="429"/>
      <c r="D24" s="429"/>
      <c r="E24" s="429"/>
      <c r="F24" s="429"/>
      <c r="G24" s="429"/>
      <c r="H24" s="429"/>
      <c r="I24" s="429"/>
      <c r="J24" s="429"/>
      <c r="K24" s="429"/>
      <c r="L24" s="429"/>
      <c r="M24" s="429"/>
      <c r="N24" s="429"/>
      <c r="O24" s="429"/>
      <c r="P24" s="429"/>
      <c r="Q24" s="429"/>
      <c r="R24" s="429"/>
    </row>
    <row r="25" spans="2:18" x14ac:dyDescent="0.35">
      <c r="B25" s="402" t="s">
        <v>457</v>
      </c>
      <c r="C25" s="429"/>
      <c r="D25" s="429"/>
      <c r="E25" s="429"/>
      <c r="F25" s="429"/>
      <c r="G25" s="429"/>
      <c r="H25" s="429"/>
      <c r="I25" s="429"/>
      <c r="J25" s="429"/>
      <c r="K25" s="429"/>
      <c r="L25" s="429"/>
      <c r="M25" s="429"/>
      <c r="N25" s="429"/>
      <c r="O25" s="429"/>
      <c r="P25" s="429"/>
      <c r="Q25" s="429"/>
      <c r="R25" s="429"/>
    </row>
    <row r="26" spans="2:18" x14ac:dyDescent="0.35">
      <c r="B26" s="402" t="s">
        <v>617</v>
      </c>
      <c r="C26" s="429"/>
      <c r="D26" s="429"/>
      <c r="E26" s="429"/>
      <c r="F26" s="429"/>
      <c r="G26" s="429"/>
      <c r="H26" s="429"/>
      <c r="I26" s="429"/>
      <c r="J26" s="429"/>
      <c r="K26" s="429"/>
      <c r="L26" s="429"/>
      <c r="M26" s="429"/>
      <c r="N26" s="429"/>
      <c r="O26" s="429"/>
      <c r="P26" s="429"/>
      <c r="Q26" s="429"/>
      <c r="R26" s="429"/>
    </row>
    <row r="27" spans="2:18" x14ac:dyDescent="0.35">
      <c r="B27" s="378" t="s">
        <v>1021</v>
      </c>
      <c r="C27" s="428"/>
      <c r="D27" s="429"/>
      <c r="E27" s="429"/>
      <c r="F27" s="429"/>
      <c r="G27" s="429"/>
      <c r="H27" s="429"/>
      <c r="I27" s="429"/>
      <c r="J27" s="429"/>
      <c r="K27" s="429"/>
      <c r="L27" s="429"/>
      <c r="M27" s="429"/>
      <c r="N27" s="429"/>
      <c r="O27" s="429"/>
      <c r="P27" s="429"/>
      <c r="Q27" s="429"/>
      <c r="R27" s="429"/>
    </row>
    <row r="28" spans="2:18" s="399" customFormat="1" x14ac:dyDescent="0.35">
      <c r="B28" s="406" t="s">
        <v>1022</v>
      </c>
      <c r="C28" s="397"/>
      <c r="D28" s="398"/>
      <c r="E28" s="398"/>
      <c r="F28" s="398"/>
      <c r="G28" s="398"/>
      <c r="H28" s="398"/>
      <c r="I28" s="398"/>
      <c r="J28" s="398"/>
      <c r="K28" s="398"/>
      <c r="L28" s="398"/>
      <c r="M28" s="398"/>
      <c r="N28" s="398"/>
      <c r="O28" s="398"/>
      <c r="P28" s="398"/>
      <c r="Q28" s="398"/>
      <c r="R28" s="398"/>
    </row>
    <row r="29" spans="2:18" s="412" customFormat="1" x14ac:dyDescent="0.35">
      <c r="B29" s="420" t="s">
        <v>977</v>
      </c>
      <c r="C29" s="431"/>
      <c r="D29" s="424"/>
      <c r="E29" s="424"/>
      <c r="F29" s="424"/>
      <c r="G29" s="424"/>
      <c r="H29" s="424"/>
      <c r="I29" s="424"/>
      <c r="J29" s="424"/>
      <c r="K29" s="424"/>
      <c r="L29" s="424"/>
      <c r="M29" s="424"/>
      <c r="N29" s="424"/>
      <c r="O29" s="424"/>
      <c r="P29" s="424"/>
      <c r="Q29" s="424"/>
      <c r="R29" s="424"/>
    </row>
    <row r="30" spans="2:18" s="412" customFormat="1" x14ac:dyDescent="0.35">
      <c r="B30" s="420" t="s">
        <v>978</v>
      </c>
      <c r="C30" s="431"/>
      <c r="D30" s="424"/>
      <c r="E30" s="424"/>
      <c r="F30" s="424"/>
      <c r="G30" s="424"/>
      <c r="H30" s="424"/>
      <c r="I30" s="424"/>
      <c r="J30" s="424"/>
      <c r="K30" s="424"/>
      <c r="L30" s="424"/>
      <c r="M30" s="424"/>
      <c r="N30" s="424"/>
      <c r="O30" s="424"/>
      <c r="P30" s="424"/>
      <c r="Q30" s="424"/>
      <c r="R30" s="424"/>
    </row>
    <row r="31" spans="2:18" s="412" customFormat="1" x14ac:dyDescent="0.35">
      <c r="B31" s="420" t="s">
        <v>979</v>
      </c>
      <c r="C31" s="431"/>
      <c r="D31" s="424"/>
      <c r="E31" s="424"/>
      <c r="F31" s="424"/>
      <c r="G31" s="424"/>
      <c r="H31" s="424"/>
      <c r="I31" s="424"/>
      <c r="J31" s="424"/>
      <c r="K31" s="424"/>
      <c r="L31" s="424"/>
      <c r="M31" s="424"/>
      <c r="N31" s="424"/>
      <c r="O31" s="424"/>
      <c r="P31" s="424"/>
      <c r="Q31" s="424"/>
      <c r="R31" s="424"/>
    </row>
    <row r="32" spans="2:18" s="412" customFormat="1" x14ac:dyDescent="0.35">
      <c r="B32" s="420" t="s">
        <v>980</v>
      </c>
      <c r="C32" s="431"/>
      <c r="D32" s="424"/>
      <c r="E32" s="424"/>
      <c r="F32" s="424"/>
      <c r="G32" s="424"/>
      <c r="H32" s="424"/>
      <c r="I32" s="424"/>
      <c r="J32" s="424"/>
      <c r="K32" s="424"/>
      <c r="L32" s="424"/>
      <c r="M32" s="424"/>
      <c r="N32" s="424"/>
      <c r="O32" s="424"/>
      <c r="P32" s="424"/>
      <c r="Q32" s="424"/>
      <c r="R32" s="424"/>
    </row>
    <row r="33" spans="1:35" x14ac:dyDescent="0.35">
      <c r="B33" s="378" t="s">
        <v>1023</v>
      </c>
      <c r="C33" s="429"/>
      <c r="D33" s="432"/>
      <c r="E33" s="432"/>
      <c r="F33" s="432"/>
      <c r="G33" s="432"/>
      <c r="H33" s="432"/>
      <c r="I33" s="432"/>
      <c r="J33" s="432"/>
      <c r="K33" s="432"/>
      <c r="L33" s="432"/>
      <c r="M33" s="432"/>
      <c r="N33" s="432"/>
      <c r="O33" s="432"/>
      <c r="P33" s="432"/>
      <c r="Q33" s="432"/>
      <c r="R33" s="432"/>
    </row>
    <row r="34" spans="1:35" s="399" customFormat="1" x14ac:dyDescent="0.35">
      <c r="A34" s="399" t="s">
        <v>982</v>
      </c>
      <c r="B34" s="406" t="s">
        <v>1024</v>
      </c>
      <c r="C34" s="397"/>
      <c r="D34" s="398"/>
      <c r="E34" s="398"/>
      <c r="F34" s="398"/>
      <c r="G34" s="398"/>
      <c r="H34" s="398"/>
      <c r="I34" s="398"/>
      <c r="J34" s="398"/>
      <c r="K34" s="398"/>
      <c r="L34" s="398"/>
      <c r="M34" s="398"/>
      <c r="N34" s="398"/>
      <c r="O34" s="398"/>
      <c r="P34" s="398"/>
      <c r="Q34" s="398"/>
      <c r="R34" s="398"/>
    </row>
    <row r="35" spans="1:35" ht="38.25" customHeight="1" x14ac:dyDescent="0.35">
      <c r="B35" s="433" t="s">
        <v>1025</v>
      </c>
      <c r="C35" s="434"/>
      <c r="D35" s="432"/>
      <c r="E35" s="432"/>
      <c r="F35" s="432"/>
      <c r="G35" s="432"/>
      <c r="H35" s="432"/>
      <c r="I35" s="432"/>
      <c r="J35" s="432"/>
      <c r="K35" s="432"/>
      <c r="L35" s="432"/>
      <c r="M35" s="432"/>
      <c r="N35" s="432"/>
      <c r="O35" s="432"/>
      <c r="P35" s="432"/>
      <c r="Q35" s="432"/>
      <c r="R35" s="432"/>
    </row>
    <row r="36" spans="1:35" s="399" customFormat="1" ht="14.5" thickBot="1" x14ac:dyDescent="0.4">
      <c r="B36" s="379" t="s">
        <v>988</v>
      </c>
      <c r="C36" s="435"/>
      <c r="D36" s="436"/>
      <c r="E36" s="436"/>
      <c r="F36" s="436"/>
      <c r="G36" s="436"/>
      <c r="H36" s="436"/>
      <c r="I36" s="436"/>
      <c r="J36" s="436"/>
      <c r="K36" s="436"/>
      <c r="L36" s="436"/>
      <c r="M36" s="436"/>
      <c r="N36" s="436"/>
      <c r="O36" s="436"/>
      <c r="P36" s="436"/>
      <c r="Q36" s="436"/>
      <c r="R36" s="436"/>
    </row>
    <row r="37" spans="1:35" s="399" customFormat="1" x14ac:dyDescent="0.35">
      <c r="B37" s="378"/>
      <c r="C37" s="428"/>
    </row>
    <row r="38" spans="1:35" s="399" customFormat="1" x14ac:dyDescent="0.35">
      <c r="B38" s="378"/>
      <c r="C38" s="428"/>
    </row>
    <row r="39" spans="1:35" x14ac:dyDescent="0.35">
      <c r="B39" s="437"/>
      <c r="C39" s="428"/>
      <c r="D39" s="429"/>
      <c r="E39" s="429"/>
      <c r="F39" s="429"/>
      <c r="G39" s="429"/>
      <c r="H39" s="429"/>
      <c r="I39" s="429"/>
      <c r="J39" s="429"/>
      <c r="K39" s="429"/>
      <c r="L39" s="429"/>
      <c r="M39" s="429"/>
      <c r="N39" s="429"/>
      <c r="O39" s="429"/>
      <c r="P39" s="429"/>
      <c r="Q39" s="429"/>
      <c r="R39" s="429"/>
    </row>
    <row r="40" spans="1:35" x14ac:dyDescent="0.3">
      <c r="B40" s="414" t="s">
        <v>1026</v>
      </c>
    </row>
    <row r="41" spans="1:35" ht="14.5" thickBot="1" x14ac:dyDescent="0.4"/>
    <row r="42" spans="1:35" s="412" customFormat="1" ht="28.9" customHeight="1" x14ac:dyDescent="0.35">
      <c r="B42" s="416"/>
      <c r="C42" s="692" t="s">
        <v>1006</v>
      </c>
      <c r="D42" s="692"/>
      <c r="E42" s="692"/>
      <c r="F42" s="692"/>
      <c r="G42" s="692"/>
      <c r="H42" s="692"/>
      <c r="I42" s="692"/>
      <c r="J42" s="692"/>
      <c r="K42" s="692"/>
      <c r="L42" s="692"/>
      <c r="M42" s="692"/>
      <c r="N42" s="692"/>
      <c r="O42" s="692"/>
      <c r="P42" s="692"/>
      <c r="Q42" s="692"/>
      <c r="R42" s="692"/>
      <c r="S42" s="692" t="s">
        <v>1007</v>
      </c>
      <c r="T42" s="692"/>
      <c r="U42" s="692"/>
      <c r="V42" s="692"/>
      <c r="W42" s="692"/>
      <c r="X42" s="692"/>
      <c r="Y42" s="692"/>
      <c r="Z42" s="692"/>
      <c r="AA42" s="692"/>
      <c r="AB42" s="692"/>
      <c r="AC42" s="692"/>
      <c r="AD42" s="692"/>
      <c r="AE42" s="692"/>
      <c r="AF42" s="692"/>
      <c r="AG42" s="692"/>
      <c r="AH42" s="692"/>
    </row>
    <row r="43" spans="1:35" s="412" customFormat="1" ht="14.25" customHeight="1" x14ac:dyDescent="0.35">
      <c r="B43" s="347"/>
      <c r="C43" s="690" t="s">
        <v>947</v>
      </c>
      <c r="D43" s="690"/>
      <c r="E43" s="690"/>
      <c r="F43" s="690"/>
      <c r="G43" s="690"/>
      <c r="H43" s="690" t="s">
        <v>948</v>
      </c>
      <c r="I43" s="690"/>
      <c r="J43" s="690"/>
      <c r="K43" s="690"/>
      <c r="L43" s="690"/>
      <c r="M43" s="690" t="s">
        <v>949</v>
      </c>
      <c r="N43" s="690"/>
      <c r="O43" s="690"/>
      <c r="P43" s="690"/>
      <c r="Q43" s="690"/>
      <c r="R43" s="417"/>
      <c r="S43" s="690" t="s">
        <v>947</v>
      </c>
      <c r="T43" s="690"/>
      <c r="U43" s="690"/>
      <c r="V43" s="690"/>
      <c r="W43" s="690"/>
      <c r="X43" s="690" t="s">
        <v>948</v>
      </c>
      <c r="Y43" s="690"/>
      <c r="Z43" s="690"/>
      <c r="AA43" s="690"/>
      <c r="AB43" s="690"/>
      <c r="AC43" s="690" t="s">
        <v>949</v>
      </c>
      <c r="AD43" s="690"/>
      <c r="AE43" s="690"/>
      <c r="AF43" s="690"/>
      <c r="AG43" s="690"/>
      <c r="AH43" s="690"/>
    </row>
    <row r="44" spans="1:35" s="412" customFormat="1" ht="33.75" customHeight="1" x14ac:dyDescent="0.35">
      <c r="B44" s="347"/>
      <c r="C44" s="664" t="s">
        <v>1027</v>
      </c>
      <c r="D44" s="664"/>
      <c r="E44" s="664"/>
      <c r="F44" s="664"/>
      <c r="G44" s="664"/>
      <c r="H44" s="664" t="s">
        <v>1027</v>
      </c>
      <c r="I44" s="664"/>
      <c r="J44" s="664"/>
      <c r="K44" s="664"/>
      <c r="L44" s="664"/>
      <c r="M44" s="664" t="s">
        <v>1027</v>
      </c>
      <c r="N44" s="664"/>
      <c r="O44" s="664"/>
      <c r="P44" s="664"/>
      <c r="Q44" s="664"/>
      <c r="R44" s="664" t="s">
        <v>1009</v>
      </c>
      <c r="S44" s="664" t="s">
        <v>1028</v>
      </c>
      <c r="T44" s="664"/>
      <c r="U44" s="664"/>
      <c r="V44" s="664"/>
      <c r="W44" s="664"/>
      <c r="X44" s="664" t="s">
        <v>1028</v>
      </c>
      <c r="Y44" s="664"/>
      <c r="Z44" s="664"/>
      <c r="AA44" s="664"/>
      <c r="AB44" s="664"/>
      <c r="AC44" s="664" t="s">
        <v>1028</v>
      </c>
      <c r="AD44" s="664"/>
      <c r="AE44" s="664"/>
      <c r="AF44" s="664"/>
      <c r="AG44" s="664"/>
      <c r="AH44" s="664" t="s">
        <v>1011</v>
      </c>
    </row>
    <row r="45" spans="1:35" s="412" customFormat="1" ht="14" customHeight="1" x14ac:dyDescent="0.35">
      <c r="B45" s="347"/>
      <c r="C45" s="348"/>
      <c r="D45" s="664" t="s">
        <v>1012</v>
      </c>
      <c r="E45" s="664"/>
      <c r="F45" s="664"/>
      <c r="G45" s="664"/>
      <c r="H45" s="348"/>
      <c r="I45" s="664" t="s">
        <v>1012</v>
      </c>
      <c r="J45" s="664"/>
      <c r="K45" s="664"/>
      <c r="L45" s="664"/>
      <c r="M45" s="348"/>
      <c r="N45" s="664" t="s">
        <v>1012</v>
      </c>
      <c r="O45" s="664"/>
      <c r="P45" s="664"/>
      <c r="Q45" s="664"/>
      <c r="R45" s="664"/>
      <c r="S45" s="348"/>
      <c r="T45" s="664" t="s">
        <v>1012</v>
      </c>
      <c r="U45" s="664"/>
      <c r="V45" s="664"/>
      <c r="W45" s="664"/>
      <c r="X45" s="348"/>
      <c r="Y45" s="664" t="s">
        <v>1012</v>
      </c>
      <c r="Z45" s="664"/>
      <c r="AA45" s="664"/>
      <c r="AB45" s="664"/>
      <c r="AC45" s="348"/>
      <c r="AD45" s="664" t="s">
        <v>1012</v>
      </c>
      <c r="AE45" s="664"/>
      <c r="AF45" s="664"/>
      <c r="AG45" s="664"/>
      <c r="AH45" s="664"/>
    </row>
    <row r="46" spans="1:35" s="412" customFormat="1" ht="32" thickBot="1" x14ac:dyDescent="0.4">
      <c r="B46" s="330" t="s">
        <v>1013</v>
      </c>
      <c r="C46" s="330"/>
      <c r="D46" s="330"/>
      <c r="E46" s="330" t="s">
        <v>952</v>
      </c>
      <c r="F46" s="395" t="s">
        <v>953</v>
      </c>
      <c r="G46" s="395" t="s">
        <v>954</v>
      </c>
      <c r="H46" s="330"/>
      <c r="I46" s="330"/>
      <c r="J46" s="330" t="s">
        <v>952</v>
      </c>
      <c r="K46" s="395" t="s">
        <v>953</v>
      </c>
      <c r="L46" s="395" t="s">
        <v>954</v>
      </c>
      <c r="M46" s="330"/>
      <c r="N46" s="330"/>
      <c r="O46" s="330" t="s">
        <v>952</v>
      </c>
      <c r="P46" s="395" t="s">
        <v>953</v>
      </c>
      <c r="Q46" s="395" t="s">
        <v>954</v>
      </c>
      <c r="R46" s="665"/>
      <c r="S46" s="330"/>
      <c r="T46" s="330"/>
      <c r="U46" s="330" t="s">
        <v>952</v>
      </c>
      <c r="V46" s="395" t="s">
        <v>953</v>
      </c>
      <c r="W46" s="395" t="s">
        <v>954</v>
      </c>
      <c r="X46" s="330"/>
      <c r="Y46" s="330"/>
      <c r="Z46" s="330" t="s">
        <v>952</v>
      </c>
      <c r="AA46" s="395" t="s">
        <v>953</v>
      </c>
      <c r="AB46" s="395" t="s">
        <v>954</v>
      </c>
      <c r="AC46" s="330"/>
      <c r="AD46" s="330"/>
      <c r="AE46" s="330" t="s">
        <v>952</v>
      </c>
      <c r="AF46" s="395" t="s">
        <v>953</v>
      </c>
      <c r="AG46" s="395" t="s">
        <v>954</v>
      </c>
      <c r="AH46" s="665"/>
    </row>
    <row r="47" spans="1:35" s="412" customFormat="1" x14ac:dyDescent="0.35">
      <c r="B47" s="418" t="s">
        <v>1029</v>
      </c>
      <c r="AI47" s="419"/>
    </row>
    <row r="48" spans="1:35" s="412" customFormat="1" x14ac:dyDescent="0.35">
      <c r="B48" s="401" t="s">
        <v>1014</v>
      </c>
      <c r="AI48" s="419"/>
    </row>
    <row r="49" spans="1:34" s="412" customFormat="1" ht="20" x14ac:dyDescent="0.35">
      <c r="B49" s="405" t="s">
        <v>975</v>
      </c>
    </row>
    <row r="50" spans="1:34" s="412" customFormat="1" x14ac:dyDescent="0.35">
      <c r="B50" s="404" t="s">
        <v>869</v>
      </c>
      <c r="H50" s="424"/>
      <c r="I50" s="424"/>
      <c r="J50" s="424"/>
      <c r="K50" s="424"/>
      <c r="L50" s="424"/>
      <c r="X50" s="424"/>
      <c r="Y50" s="424"/>
      <c r="Z50" s="424"/>
      <c r="AA50" s="424"/>
      <c r="AB50" s="424"/>
    </row>
    <row r="51" spans="1:34" s="412" customFormat="1" x14ac:dyDescent="0.35">
      <c r="B51" s="404" t="s">
        <v>967</v>
      </c>
      <c r="H51" s="424"/>
      <c r="I51" s="424"/>
      <c r="J51" s="424"/>
      <c r="K51" s="424"/>
      <c r="L51" s="424"/>
      <c r="X51" s="424"/>
      <c r="Y51" s="424"/>
      <c r="Z51" s="424"/>
      <c r="AA51" s="424"/>
      <c r="AB51" s="424"/>
    </row>
    <row r="52" spans="1:34" s="412" customFormat="1" ht="20.5" thickBot="1" x14ac:dyDescent="0.4">
      <c r="B52" s="438" t="s">
        <v>976</v>
      </c>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row>
    <row r="57" spans="1:34" x14ac:dyDescent="0.3">
      <c r="B57" s="414" t="s">
        <v>1030</v>
      </c>
    </row>
    <row r="58" spans="1:34" ht="14.5" thickBot="1" x14ac:dyDescent="0.4"/>
    <row r="59" spans="1:34" s="353" customFormat="1" ht="25" customHeight="1" x14ac:dyDescent="0.3">
      <c r="B59" s="377"/>
      <c r="C59" s="685" t="s">
        <v>936</v>
      </c>
      <c r="D59" s="685"/>
      <c r="E59" s="685"/>
      <c r="F59" s="688" t="s">
        <v>1031</v>
      </c>
    </row>
    <row r="60" spans="1:34" s="353" customFormat="1" ht="69.5" customHeight="1" thickBot="1" x14ac:dyDescent="0.35">
      <c r="B60" s="439"/>
      <c r="C60" s="440" t="s">
        <v>1032</v>
      </c>
      <c r="D60" s="440" t="s">
        <v>1033</v>
      </c>
      <c r="E60" s="440" t="s">
        <v>949</v>
      </c>
      <c r="F60" s="689"/>
    </row>
    <row r="61" spans="1:34" s="353" customFormat="1" x14ac:dyDescent="0.3">
      <c r="B61" s="441" t="s">
        <v>1034</v>
      </c>
      <c r="C61" s="388"/>
      <c r="D61" s="388"/>
      <c r="E61" s="388"/>
      <c r="F61" s="388"/>
    </row>
    <row r="62" spans="1:34" s="353" customFormat="1" ht="14.5" thickBot="1" x14ac:dyDescent="0.35">
      <c r="B62" s="442" t="s">
        <v>1035</v>
      </c>
      <c r="C62" s="387"/>
      <c r="D62" s="387"/>
      <c r="E62" s="387"/>
      <c r="F62" s="387"/>
    </row>
    <row r="63" spans="1:34" x14ac:dyDescent="0.35">
      <c r="A63" s="405"/>
    </row>
  </sheetData>
  <sheetProtection algorithmName="SHA-512" hashValue="zCtT8juCOGAnZqM5QftS7i27CUdJRS5dMZsXlw3Vwr9tQibOdTpiqyq9rTU2T/7xmbhfrYCGTjsPQXGvmfPn4A==" saltValue="q9zWAHFJEPBrKVfgS069fA==" spinCount="100000" sheet="1" objects="1" scenarios="1"/>
  <mergeCells count="36">
    <mergeCell ref="B10:B14"/>
    <mergeCell ref="C10:R10"/>
    <mergeCell ref="C11:C14"/>
    <mergeCell ref="D11:H11"/>
    <mergeCell ref="I11:M11"/>
    <mergeCell ref="N11:R11"/>
    <mergeCell ref="D12:H12"/>
    <mergeCell ref="I12:M12"/>
    <mergeCell ref="N12:R12"/>
    <mergeCell ref="E13:H13"/>
    <mergeCell ref="J13:M13"/>
    <mergeCell ref="O13:R13"/>
    <mergeCell ref="C42:R42"/>
    <mergeCell ref="S42:AH42"/>
    <mergeCell ref="C43:G43"/>
    <mergeCell ref="H43:L43"/>
    <mergeCell ref="M43:Q43"/>
    <mergeCell ref="S43:W43"/>
    <mergeCell ref="X43:AB43"/>
    <mergeCell ref="AC43:AH43"/>
    <mergeCell ref="C59:E59"/>
    <mergeCell ref="F59:F60"/>
    <mergeCell ref="AC44:AG44"/>
    <mergeCell ref="AH44:AH46"/>
    <mergeCell ref="D45:G45"/>
    <mergeCell ref="I45:L45"/>
    <mergeCell ref="N45:Q45"/>
    <mergeCell ref="T45:W45"/>
    <mergeCell ref="Y45:AB45"/>
    <mergeCell ref="AD45:AG45"/>
    <mergeCell ref="C44:G44"/>
    <mergeCell ref="H44:L44"/>
    <mergeCell ref="M44:Q44"/>
    <mergeCell ref="R44:R46"/>
    <mergeCell ref="S44:W44"/>
    <mergeCell ref="X44:AB44"/>
  </mergeCells>
  <hyperlinks>
    <hyperlink ref="B2" location="CONTENTS!A1" display="Back to contents page" xr:uid="{AFD9CAA1-6798-4036-8208-B7855D627F49}"/>
  </hyperlinks>
  <pageMargins left="0.7" right="0.7" top="0.75" bottom="0.75" header="0.3" footer="0.3"/>
  <pageSetup orientation="portrait" r:id="rId1"/>
  <headerFooter>
    <oddHeader>&amp;L&amp;"Calibri"&amp;12&amp;K000000EBA Regular Use&amp;1#</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63D7-5956-47A3-B1DC-49C5FD2C99B2}">
  <sheetPr>
    <tabColor theme="9" tint="0.79998168889431442"/>
  </sheetPr>
  <dimension ref="A2:G23"/>
  <sheetViews>
    <sheetView showGridLines="0" zoomScale="85" zoomScaleNormal="85" workbookViewId="0"/>
  </sheetViews>
  <sheetFormatPr defaultColWidth="8.81640625" defaultRowHeight="14" x14ac:dyDescent="0.3"/>
  <cols>
    <col min="1" max="1" width="8.81640625" style="443"/>
    <col min="2" max="2" width="60.7265625" style="443" customWidth="1"/>
    <col min="3" max="3" width="62.1796875" style="443" bestFit="1" customWidth="1"/>
    <col min="4" max="4" width="35" style="443" bestFit="1" customWidth="1"/>
    <col min="5" max="5" width="35" style="443" customWidth="1"/>
    <col min="6" max="6" width="36.7265625" style="443" customWidth="1"/>
    <col min="7" max="7" width="52.90625" style="443" customWidth="1"/>
    <col min="8" max="16384" width="8.81640625" style="443"/>
  </cols>
  <sheetData>
    <row r="2" spans="1:7" x14ac:dyDescent="0.3">
      <c r="B2" s="327" t="s">
        <v>767</v>
      </c>
    </row>
    <row r="4" spans="1:7" x14ac:dyDescent="0.3">
      <c r="A4" s="443" t="s">
        <v>1036</v>
      </c>
      <c r="B4" s="444" t="s">
        <v>1037</v>
      </c>
    </row>
    <row r="5" spans="1:7" x14ac:dyDescent="0.3">
      <c r="B5" s="444"/>
    </row>
    <row r="6" spans="1:7" ht="14.5" thickBot="1" x14ac:dyDescent="0.35">
      <c r="B6" s="499">
        <f>BTAR!B8</f>
        <v>45473</v>
      </c>
    </row>
    <row r="7" spans="1:7" ht="14.5" thickBot="1" x14ac:dyDescent="0.35">
      <c r="B7" s="393" t="s">
        <v>770</v>
      </c>
      <c r="C7" s="393" t="s">
        <v>771</v>
      </c>
      <c r="D7" s="393" t="s">
        <v>772</v>
      </c>
      <c r="E7" s="393" t="s">
        <v>773</v>
      </c>
      <c r="F7" s="393" t="s">
        <v>774</v>
      </c>
      <c r="G7" s="393" t="s">
        <v>775</v>
      </c>
    </row>
    <row r="8" spans="1:7" ht="14" customHeight="1" x14ac:dyDescent="0.3">
      <c r="B8" s="697" t="s">
        <v>1038</v>
      </c>
      <c r="C8" s="697" t="s">
        <v>1039</v>
      </c>
      <c r="D8" s="697" t="s">
        <v>783</v>
      </c>
      <c r="E8" s="693" t="s">
        <v>1040</v>
      </c>
      <c r="F8" s="693" t="s">
        <v>1041</v>
      </c>
      <c r="G8" s="694" t="s">
        <v>1042</v>
      </c>
    </row>
    <row r="9" spans="1:7" ht="14.5" thickBot="1" x14ac:dyDescent="0.35">
      <c r="B9" s="698"/>
      <c r="C9" s="698"/>
      <c r="D9" s="698"/>
      <c r="E9" s="683"/>
      <c r="F9" s="683"/>
      <c r="G9" s="665"/>
    </row>
    <row r="10" spans="1:7" ht="14.5" customHeight="1" x14ac:dyDescent="0.3">
      <c r="B10" s="694" t="s">
        <v>1043</v>
      </c>
      <c r="C10" s="483" t="s">
        <v>959</v>
      </c>
      <c r="D10" s="483"/>
      <c r="E10" s="484"/>
      <c r="F10" s="484"/>
      <c r="G10" s="483"/>
    </row>
    <row r="11" spans="1:7" ht="21" x14ac:dyDescent="0.3">
      <c r="B11" s="695"/>
      <c r="C11" s="543" t="s">
        <v>1044</v>
      </c>
      <c r="D11" s="544">
        <v>103.38504608123499</v>
      </c>
      <c r="E11" s="542" t="s">
        <v>1094</v>
      </c>
      <c r="F11" s="486"/>
      <c r="G11" s="496" t="s">
        <v>1095</v>
      </c>
    </row>
    <row r="12" spans="1:7" x14ac:dyDescent="0.3">
      <c r="B12" s="695"/>
      <c r="C12" s="487" t="s">
        <v>869</v>
      </c>
      <c r="D12" s="488"/>
      <c r="E12" s="489"/>
      <c r="F12" s="489"/>
      <c r="G12" s="488"/>
    </row>
    <row r="13" spans="1:7" x14ac:dyDescent="0.3">
      <c r="B13" s="695"/>
      <c r="C13" s="485" t="s">
        <v>456</v>
      </c>
      <c r="D13" s="485"/>
      <c r="E13" s="486"/>
      <c r="F13" s="486"/>
      <c r="G13" s="485"/>
    </row>
    <row r="14" spans="1:7" x14ac:dyDescent="0.3">
      <c r="B14" s="695"/>
      <c r="C14" s="490" t="s">
        <v>966</v>
      </c>
      <c r="D14" s="491"/>
      <c r="E14" s="492"/>
      <c r="F14" s="492"/>
      <c r="G14" s="491"/>
    </row>
    <row r="15" spans="1:7" x14ac:dyDescent="0.3">
      <c r="B15" s="695"/>
      <c r="C15" s="487" t="s">
        <v>967</v>
      </c>
      <c r="D15" s="488"/>
      <c r="E15" s="489"/>
      <c r="F15" s="489"/>
      <c r="G15" s="488"/>
    </row>
    <row r="16" spans="1:7" x14ac:dyDescent="0.3">
      <c r="B16" s="696"/>
      <c r="C16" s="488" t="s">
        <v>1045</v>
      </c>
      <c r="D16" s="488"/>
      <c r="E16" s="489"/>
      <c r="F16" s="489"/>
      <c r="G16" s="488"/>
    </row>
    <row r="17" spans="2:7" ht="14.5" customHeight="1" x14ac:dyDescent="0.3">
      <c r="B17" s="664" t="s">
        <v>1046</v>
      </c>
      <c r="C17" s="493" t="s">
        <v>959</v>
      </c>
      <c r="D17" s="493"/>
      <c r="E17" s="494"/>
      <c r="F17" s="494"/>
      <c r="G17" s="493"/>
    </row>
    <row r="18" spans="2:7" ht="51" x14ac:dyDescent="0.3">
      <c r="B18" s="664"/>
      <c r="C18" s="543" t="s">
        <v>1044</v>
      </c>
      <c r="D18" s="544">
        <v>1348.2125809743138</v>
      </c>
      <c r="E18" s="545" t="s">
        <v>1096</v>
      </c>
      <c r="F18" s="545" t="s">
        <v>1097</v>
      </c>
      <c r="G18" s="496" t="s">
        <v>1098</v>
      </c>
    </row>
    <row r="19" spans="2:7" x14ac:dyDescent="0.3">
      <c r="B19" s="664"/>
      <c r="C19" s="487" t="s">
        <v>869</v>
      </c>
      <c r="D19" s="495"/>
      <c r="E19" s="489"/>
      <c r="F19" s="489"/>
      <c r="G19" s="488"/>
    </row>
    <row r="20" spans="2:7" ht="41" x14ac:dyDescent="0.3">
      <c r="B20" s="664"/>
      <c r="C20" s="485" t="s">
        <v>456</v>
      </c>
      <c r="D20" s="546">
        <v>247.5018252151082</v>
      </c>
      <c r="E20" s="486" t="s">
        <v>1099</v>
      </c>
      <c r="F20" s="486"/>
      <c r="G20" s="496" t="s">
        <v>1100</v>
      </c>
    </row>
    <row r="21" spans="2:7" ht="41" x14ac:dyDescent="0.3">
      <c r="B21" s="664"/>
      <c r="C21" s="547" t="s">
        <v>966</v>
      </c>
      <c r="D21" s="546">
        <v>236.6970802151082</v>
      </c>
      <c r="E21" s="548" t="s">
        <v>1099</v>
      </c>
      <c r="F21" s="548"/>
      <c r="G21" s="549" t="s">
        <v>1101</v>
      </c>
    </row>
    <row r="22" spans="2:7" ht="51" x14ac:dyDescent="0.3">
      <c r="B22" s="664"/>
      <c r="C22" s="487" t="s">
        <v>967</v>
      </c>
      <c r="D22" s="550">
        <v>0.28229180058205744</v>
      </c>
      <c r="E22" s="489" t="s">
        <v>1099</v>
      </c>
      <c r="F22" s="489"/>
      <c r="G22" s="497" t="s">
        <v>1102</v>
      </c>
    </row>
    <row r="23" spans="2:7" ht="14.5" thickBot="1" x14ac:dyDescent="0.35">
      <c r="B23" s="665"/>
      <c r="C23" s="445" t="s">
        <v>1045</v>
      </c>
      <c r="D23" s="445"/>
      <c r="E23" s="446"/>
      <c r="F23" s="446"/>
      <c r="G23" s="445"/>
    </row>
  </sheetData>
  <sheetProtection algorithmName="SHA-512" hashValue="M7IQ0M96e5AM8+IPTgijFYXjaN+q1PipzFkLNrB8vt3uKZjVxF1wJWkN+hhsN+yIhrXT9gKqjFFbF1wKGqNSeg==" saltValue="OH5OAcSab6AIIpW3BFk7gw==" spinCount="100000" sheet="1" objects="1" scenarios="1"/>
  <mergeCells count="8">
    <mergeCell ref="E8:E9"/>
    <mergeCell ref="F8:F9"/>
    <mergeCell ref="G8:G9"/>
    <mergeCell ref="B10:B16"/>
    <mergeCell ref="B17:B23"/>
    <mergeCell ref="B8:B9"/>
    <mergeCell ref="C8:C9"/>
    <mergeCell ref="D8:D9"/>
  </mergeCells>
  <hyperlinks>
    <hyperlink ref="B2" location="CONTENTS!A1" display="Back to contents page" xr:uid="{3E124BFD-EBF1-4F02-BA40-789D6D74BC2D}"/>
  </hyperlinks>
  <pageMargins left="0.7" right="0.7" top="0.75" bottom="0.75" header="0.3" footer="0.3"/>
  <pageSetup orientation="portrait" r:id="rId1"/>
  <headerFooter>
    <oddHeader>&amp;L&amp;"Calibri"&amp;12&amp;K000000EBA Regular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7B6E-E3CD-44A5-8B96-83EF45FB5266}">
  <sheetPr>
    <tabColor theme="9"/>
  </sheetPr>
  <dimension ref="A1"/>
  <sheetViews>
    <sheetView workbookViewId="0">
      <selection sqref="A1:XFD1048576"/>
    </sheetView>
  </sheetViews>
  <sheetFormatPr defaultRowHeight="14.5" x14ac:dyDescent="0.35"/>
  <cols>
    <col min="1" max="16384" width="8.7265625" style="293"/>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6"/>
  <sheetViews>
    <sheetView showGridLines="0" workbookViewId="0"/>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176" t="s">
        <v>0</v>
      </c>
      <c r="C2" s="111"/>
      <c r="D2" s="111"/>
    </row>
    <row r="3" spans="2:5" x14ac:dyDescent="0.35">
      <c r="B3" s="1"/>
      <c r="C3" s="1"/>
      <c r="D3" s="1"/>
    </row>
    <row r="4" spans="2:5" ht="15.5" x14ac:dyDescent="0.35">
      <c r="B4" s="19" t="s">
        <v>43</v>
      </c>
      <c r="C4" s="2"/>
      <c r="D4" s="2"/>
    </row>
    <row r="5" spans="2:5" x14ac:dyDescent="0.35">
      <c r="B5" s="1"/>
      <c r="C5" s="1"/>
      <c r="D5" s="1"/>
    </row>
    <row r="6" spans="2:5" x14ac:dyDescent="0.35">
      <c r="B6" s="3"/>
      <c r="C6" s="4"/>
      <c r="D6" s="4"/>
    </row>
    <row r="7" spans="2:5" x14ac:dyDescent="0.35">
      <c r="B7" s="3"/>
      <c r="C7" s="4"/>
      <c r="D7" s="4"/>
    </row>
    <row r="8" spans="2:5" ht="15" thickBot="1" x14ac:dyDescent="0.4">
      <c r="B8" s="30"/>
      <c r="C8" s="597">
        <f>+Tartalom!B3</f>
        <v>45473</v>
      </c>
      <c r="D8" s="597"/>
      <c r="E8" s="597"/>
    </row>
    <row r="9" spans="2:5" ht="45" customHeight="1" thickBot="1" x14ac:dyDescent="0.4">
      <c r="B9" s="600" t="s">
        <v>2</v>
      </c>
      <c r="C9" s="600"/>
      <c r="D9" s="600"/>
      <c r="E9" s="7" t="s">
        <v>67</v>
      </c>
    </row>
    <row r="10" spans="2:5" x14ac:dyDescent="0.35">
      <c r="B10" s="601" t="s">
        <v>66</v>
      </c>
      <c r="C10" s="601"/>
      <c r="D10" s="601"/>
      <c r="E10" s="601"/>
    </row>
    <row r="11" spans="2:5" x14ac:dyDescent="0.35">
      <c r="B11" s="109">
        <v>1</v>
      </c>
      <c r="C11" s="35" t="s">
        <v>44</v>
      </c>
      <c r="D11" s="505">
        <v>28000.001</v>
      </c>
      <c r="E11" s="505" t="s">
        <v>72</v>
      </c>
    </row>
    <row r="12" spans="2:5" x14ac:dyDescent="0.35">
      <c r="B12" s="109"/>
      <c r="C12" s="14" t="s">
        <v>45</v>
      </c>
      <c r="D12" s="505">
        <v>28000.001</v>
      </c>
      <c r="E12" s="505"/>
    </row>
    <row r="13" spans="2:5" x14ac:dyDescent="0.35">
      <c r="B13" s="109">
        <v>2</v>
      </c>
      <c r="C13" s="35" t="s">
        <v>68</v>
      </c>
      <c r="D13" s="505">
        <v>4247695.0371708432</v>
      </c>
      <c r="E13" s="505"/>
    </row>
    <row r="14" spans="2:5" x14ac:dyDescent="0.35">
      <c r="B14" s="109">
        <v>3</v>
      </c>
      <c r="C14" s="35" t="s">
        <v>46</v>
      </c>
      <c r="D14" s="505">
        <v>358138.60977500002</v>
      </c>
      <c r="E14" s="505"/>
    </row>
    <row r="15" spans="2:5" x14ac:dyDescent="0.35">
      <c r="B15" s="109" t="s">
        <v>353</v>
      </c>
      <c r="C15" s="48" t="s">
        <v>47</v>
      </c>
      <c r="D15" s="505">
        <v>0</v>
      </c>
      <c r="E15" s="505"/>
    </row>
    <row r="16" spans="2:5" ht="34.5" customHeight="1" x14ac:dyDescent="0.35">
      <c r="B16" s="109">
        <v>4</v>
      </c>
      <c r="C16" s="35" t="s">
        <v>69</v>
      </c>
      <c r="D16" s="505"/>
      <c r="E16" s="505"/>
    </row>
    <row r="17" spans="2:5" ht="23.25" customHeight="1" x14ac:dyDescent="0.35">
      <c r="B17" s="109">
        <v>5</v>
      </c>
      <c r="C17" s="35" t="s">
        <v>70</v>
      </c>
      <c r="D17" s="505">
        <v>32961.027057758387</v>
      </c>
      <c r="E17" s="505"/>
    </row>
    <row r="18" spans="2:5" ht="24.75" customHeight="1" x14ac:dyDescent="0.35">
      <c r="B18" s="109" t="s">
        <v>354</v>
      </c>
      <c r="C18" s="48" t="s">
        <v>48</v>
      </c>
      <c r="D18" s="505">
        <v>0</v>
      </c>
      <c r="E18" s="505"/>
    </row>
    <row r="19" spans="2:5" x14ac:dyDescent="0.35">
      <c r="B19" s="124">
        <v>6</v>
      </c>
      <c r="C19" s="86" t="s">
        <v>49</v>
      </c>
      <c r="D19" s="506">
        <v>4666794.6750036022</v>
      </c>
      <c r="E19" s="506"/>
    </row>
    <row r="20" spans="2:5" x14ac:dyDescent="0.35">
      <c r="B20" s="601" t="s">
        <v>71</v>
      </c>
      <c r="C20" s="601"/>
      <c r="D20" s="601"/>
      <c r="E20" s="601"/>
    </row>
    <row r="21" spans="2:5" x14ac:dyDescent="0.35">
      <c r="B21" s="109">
        <v>7</v>
      </c>
      <c r="C21" s="35" t="s">
        <v>50</v>
      </c>
      <c r="D21" s="49">
        <v>-3509.1969957460001</v>
      </c>
      <c r="E21" s="47"/>
    </row>
    <row r="22" spans="2:5" x14ac:dyDescent="0.35">
      <c r="B22" s="109">
        <v>8</v>
      </c>
      <c r="C22" s="35" t="s">
        <v>51</v>
      </c>
      <c r="D22" s="49">
        <v>-198511.03906309046</v>
      </c>
      <c r="E22" s="47" t="s">
        <v>73</v>
      </c>
    </row>
    <row r="23" spans="2:5" ht="48" customHeight="1" x14ac:dyDescent="0.35">
      <c r="B23" s="109">
        <v>10</v>
      </c>
      <c r="C23" s="35" t="s">
        <v>74</v>
      </c>
      <c r="D23" s="49">
        <v>-25984.432343</v>
      </c>
      <c r="E23" s="47"/>
    </row>
    <row r="24" spans="2:5" ht="36" customHeight="1" x14ac:dyDescent="0.35">
      <c r="B24" s="109">
        <v>11</v>
      </c>
      <c r="C24" s="35" t="s">
        <v>75</v>
      </c>
      <c r="D24" s="49"/>
      <c r="E24" s="47"/>
    </row>
    <row r="25" spans="2:5" x14ac:dyDescent="0.35">
      <c r="B25" s="109">
        <v>12</v>
      </c>
      <c r="C25" s="35" t="s">
        <v>52</v>
      </c>
      <c r="D25" s="49"/>
      <c r="E25" s="47"/>
    </row>
    <row r="26" spans="2:5" x14ac:dyDescent="0.35">
      <c r="B26" s="109">
        <v>13</v>
      </c>
      <c r="C26" s="35" t="s">
        <v>76</v>
      </c>
      <c r="D26" s="49"/>
      <c r="E26" s="47"/>
    </row>
    <row r="27" spans="2:5" ht="20" x14ac:dyDescent="0.35">
      <c r="B27" s="109">
        <v>14</v>
      </c>
      <c r="C27" s="35" t="s">
        <v>53</v>
      </c>
      <c r="D27" s="49"/>
      <c r="E27" s="47"/>
    </row>
    <row r="28" spans="2:5" x14ac:dyDescent="0.35">
      <c r="B28" s="109">
        <v>15</v>
      </c>
      <c r="C28" s="35" t="s">
        <v>77</v>
      </c>
      <c r="D28" s="49"/>
      <c r="E28" s="47"/>
    </row>
    <row r="29" spans="2:5" ht="22.5" customHeight="1" x14ac:dyDescent="0.35">
      <c r="B29" s="109">
        <v>16</v>
      </c>
      <c r="C29" s="35" t="s">
        <v>78</v>
      </c>
      <c r="D29" s="49">
        <v>-79315.208199999994</v>
      </c>
      <c r="E29" s="47"/>
    </row>
    <row r="30" spans="2:5" ht="47.25" customHeight="1" x14ac:dyDescent="0.35">
      <c r="B30" s="109">
        <v>17</v>
      </c>
      <c r="C30" s="35" t="s">
        <v>79</v>
      </c>
      <c r="D30" s="49"/>
      <c r="E30" s="47"/>
    </row>
    <row r="31" spans="2:5" ht="57" customHeight="1" x14ac:dyDescent="0.35">
      <c r="B31" s="109">
        <v>18</v>
      </c>
      <c r="C31" s="35" t="s">
        <v>80</v>
      </c>
      <c r="D31" s="49"/>
      <c r="E31" s="47"/>
    </row>
    <row r="32" spans="2:5" ht="57" customHeight="1" x14ac:dyDescent="0.35">
      <c r="B32" s="109">
        <v>19</v>
      </c>
      <c r="C32" s="35" t="s">
        <v>81</v>
      </c>
      <c r="D32" s="49"/>
      <c r="E32" s="47"/>
    </row>
    <row r="33" spans="2:5" ht="20" x14ac:dyDescent="0.35">
      <c r="B33" s="109" t="s">
        <v>325</v>
      </c>
      <c r="C33" s="48" t="s">
        <v>54</v>
      </c>
      <c r="D33" s="49"/>
      <c r="E33" s="47"/>
    </row>
    <row r="34" spans="2:5" ht="22.5" customHeight="1" x14ac:dyDescent="0.35">
      <c r="B34" s="109" t="s">
        <v>327</v>
      </c>
      <c r="C34" s="14" t="s">
        <v>82</v>
      </c>
      <c r="D34" s="49"/>
      <c r="E34" s="47"/>
    </row>
    <row r="35" spans="2:5" x14ac:dyDescent="0.35">
      <c r="B35" s="109" t="s">
        <v>329</v>
      </c>
      <c r="C35" s="14" t="s">
        <v>55</v>
      </c>
      <c r="D35" s="49"/>
      <c r="E35" s="47"/>
    </row>
    <row r="36" spans="2:5" x14ac:dyDescent="0.35">
      <c r="B36" s="109" t="s">
        <v>355</v>
      </c>
      <c r="C36" s="14" t="s">
        <v>56</v>
      </c>
      <c r="D36" s="49"/>
      <c r="E36" s="47"/>
    </row>
    <row r="37" spans="2:5" ht="45" customHeight="1" x14ac:dyDescent="0.35">
      <c r="B37" s="109">
        <v>21</v>
      </c>
      <c r="C37" s="35" t="s">
        <v>83</v>
      </c>
      <c r="D37" s="49"/>
      <c r="E37" s="47"/>
    </row>
    <row r="38" spans="2:5" x14ac:dyDescent="0.35">
      <c r="B38" s="109">
        <v>22</v>
      </c>
      <c r="C38" s="35" t="s">
        <v>84</v>
      </c>
      <c r="D38" s="49"/>
      <c r="E38" s="47"/>
    </row>
    <row r="39" spans="2:5" ht="48" customHeight="1" x14ac:dyDescent="0.35">
      <c r="B39" s="109">
        <v>23</v>
      </c>
      <c r="C39" s="14" t="s">
        <v>85</v>
      </c>
      <c r="D39" s="49"/>
      <c r="E39" s="47"/>
    </row>
    <row r="40" spans="2:5" x14ac:dyDescent="0.35">
      <c r="B40" s="109">
        <v>25</v>
      </c>
      <c r="C40" s="14" t="s">
        <v>57</v>
      </c>
      <c r="D40" s="49"/>
      <c r="E40" s="47"/>
    </row>
    <row r="41" spans="2:5" x14ac:dyDescent="0.35">
      <c r="B41" s="109" t="s">
        <v>356</v>
      </c>
      <c r="C41" s="48" t="s">
        <v>59</v>
      </c>
      <c r="D41" s="49"/>
      <c r="E41" s="47"/>
    </row>
    <row r="42" spans="2:5" ht="51" customHeight="1" x14ac:dyDescent="0.35">
      <c r="B42" s="109" t="s">
        <v>357</v>
      </c>
      <c r="C42" s="48" t="s">
        <v>86</v>
      </c>
      <c r="D42" s="49"/>
      <c r="E42" s="47"/>
    </row>
    <row r="43" spans="2:5" ht="24" customHeight="1" x14ac:dyDescent="0.35">
      <c r="B43" s="109">
        <v>27</v>
      </c>
      <c r="C43" s="35" t="s">
        <v>87</v>
      </c>
      <c r="D43" s="49"/>
      <c r="E43" s="47"/>
    </row>
    <row r="44" spans="2:5" x14ac:dyDescent="0.35">
      <c r="B44" s="109" t="s">
        <v>358</v>
      </c>
      <c r="C44" s="48" t="s">
        <v>88</v>
      </c>
      <c r="D44" s="49">
        <v>35318.054770995375</v>
      </c>
      <c r="E44" s="47"/>
    </row>
    <row r="45" spans="2:5" x14ac:dyDescent="0.35">
      <c r="B45" s="109">
        <v>28</v>
      </c>
      <c r="C45" s="54" t="s">
        <v>89</v>
      </c>
      <c r="D45" s="56">
        <v>-272001.82183084107</v>
      </c>
      <c r="E45" s="57"/>
    </row>
    <row r="46" spans="2:5" x14ac:dyDescent="0.35">
      <c r="B46" s="124">
        <v>29</v>
      </c>
      <c r="C46" s="88" t="s">
        <v>90</v>
      </c>
      <c r="D46" s="96">
        <v>4394792.8531727614</v>
      </c>
      <c r="E46" s="87"/>
    </row>
    <row r="47" spans="2:5" x14ac:dyDescent="0.35">
      <c r="B47" s="601" t="s">
        <v>91</v>
      </c>
      <c r="C47" s="601"/>
      <c r="D47" s="601"/>
      <c r="E47" s="601"/>
    </row>
    <row r="48" spans="2:5" x14ac:dyDescent="0.35">
      <c r="B48" s="109">
        <v>30</v>
      </c>
      <c r="C48" s="48" t="s">
        <v>44</v>
      </c>
      <c r="D48" s="49"/>
      <c r="E48" s="47" t="s">
        <v>92</v>
      </c>
    </row>
    <row r="49" spans="2:5" x14ac:dyDescent="0.35">
      <c r="B49" s="109">
        <v>31</v>
      </c>
      <c r="C49" s="14" t="s">
        <v>93</v>
      </c>
      <c r="D49" s="49"/>
      <c r="E49" s="47"/>
    </row>
    <row r="50" spans="2:5" x14ac:dyDescent="0.35">
      <c r="B50" s="109">
        <v>32</v>
      </c>
      <c r="C50" s="14" t="s">
        <v>94</v>
      </c>
      <c r="D50" s="49"/>
      <c r="E50" s="47"/>
    </row>
    <row r="51" spans="2:5" ht="25.5" customHeight="1" x14ac:dyDescent="0.35">
      <c r="B51" s="109">
        <v>33</v>
      </c>
      <c r="C51" s="48" t="s">
        <v>95</v>
      </c>
      <c r="D51" s="49"/>
      <c r="E51" s="47"/>
    </row>
    <row r="52" spans="2:5" ht="22.5" customHeight="1" x14ac:dyDescent="0.35">
      <c r="B52" s="109" t="s">
        <v>359</v>
      </c>
      <c r="C52" s="48" t="s">
        <v>96</v>
      </c>
      <c r="D52" s="49"/>
      <c r="E52" s="47"/>
    </row>
    <row r="53" spans="2:5" ht="24" customHeight="1" x14ac:dyDescent="0.35">
      <c r="B53" s="109" t="s">
        <v>360</v>
      </c>
      <c r="C53" s="48" t="s">
        <v>97</v>
      </c>
      <c r="D53" s="49"/>
      <c r="E53" s="47"/>
    </row>
    <row r="54" spans="2:5" ht="36.75" customHeight="1" x14ac:dyDescent="0.35">
      <c r="B54" s="109">
        <v>34</v>
      </c>
      <c r="C54" s="48" t="s">
        <v>98</v>
      </c>
      <c r="D54" s="49"/>
      <c r="E54" s="47"/>
    </row>
    <row r="55" spans="2:5" x14ac:dyDescent="0.35">
      <c r="B55" s="109">
        <v>35</v>
      </c>
      <c r="C55" s="14" t="s">
        <v>61</v>
      </c>
      <c r="D55" s="49"/>
      <c r="E55" s="47"/>
    </row>
    <row r="56" spans="2:5" x14ac:dyDescent="0.35">
      <c r="B56" s="124">
        <v>36</v>
      </c>
      <c r="C56" s="88" t="s">
        <v>99</v>
      </c>
      <c r="D56" s="96">
        <v>0</v>
      </c>
      <c r="E56" s="87"/>
    </row>
    <row r="57" spans="2:5" x14ac:dyDescent="0.35">
      <c r="B57" s="601" t="s">
        <v>100</v>
      </c>
      <c r="C57" s="601"/>
      <c r="D57" s="601"/>
      <c r="E57" s="601"/>
    </row>
    <row r="58" spans="2:5" ht="21.75" customHeight="1" x14ac:dyDescent="0.35">
      <c r="B58" s="109">
        <v>37</v>
      </c>
      <c r="C58" s="48" t="s">
        <v>101</v>
      </c>
      <c r="D58" s="49"/>
      <c r="E58" s="47"/>
    </row>
    <row r="59" spans="2:5" ht="50.25" customHeight="1" x14ac:dyDescent="0.35">
      <c r="B59" s="109">
        <v>38</v>
      </c>
      <c r="C59" s="48" t="s">
        <v>102</v>
      </c>
      <c r="D59" s="49"/>
      <c r="E59" s="47"/>
    </row>
    <row r="60" spans="2:5" ht="58.5" customHeight="1" x14ac:dyDescent="0.35">
      <c r="B60" s="109">
        <v>39</v>
      </c>
      <c r="C60" s="48" t="s">
        <v>103</v>
      </c>
      <c r="D60" s="49"/>
      <c r="E60" s="47"/>
    </row>
    <row r="61" spans="2:5" ht="50.25" customHeight="1" x14ac:dyDescent="0.35">
      <c r="B61" s="109">
        <v>40</v>
      </c>
      <c r="C61" s="48" t="s">
        <v>104</v>
      </c>
      <c r="D61" s="49"/>
      <c r="E61" s="47"/>
    </row>
    <row r="62" spans="2:5" ht="26.25" customHeight="1" x14ac:dyDescent="0.35">
      <c r="B62" s="109">
        <v>42</v>
      </c>
      <c r="C62" s="35" t="s">
        <v>105</v>
      </c>
      <c r="D62" s="49"/>
      <c r="E62" s="47"/>
    </row>
    <row r="63" spans="2:5" x14ac:dyDescent="0.35">
      <c r="B63" s="109" t="s">
        <v>361</v>
      </c>
      <c r="C63" s="35" t="s">
        <v>106</v>
      </c>
      <c r="D63" s="49"/>
      <c r="E63" s="47"/>
    </row>
    <row r="64" spans="2:5" x14ac:dyDescent="0.35">
      <c r="B64" s="109">
        <v>43</v>
      </c>
      <c r="C64" s="54" t="s">
        <v>107</v>
      </c>
      <c r="D64" s="56"/>
      <c r="E64" s="57"/>
    </row>
    <row r="65" spans="2:5" x14ac:dyDescent="0.35">
      <c r="B65" s="109">
        <v>44</v>
      </c>
      <c r="C65" s="54" t="s">
        <v>108</v>
      </c>
      <c r="D65" s="56">
        <v>0</v>
      </c>
      <c r="E65" s="57"/>
    </row>
    <row r="66" spans="2:5" x14ac:dyDescent="0.35">
      <c r="B66" s="124">
        <v>45</v>
      </c>
      <c r="C66" s="89" t="s">
        <v>109</v>
      </c>
      <c r="D66" s="310">
        <v>4394792.8531727614</v>
      </c>
      <c r="E66" s="90"/>
    </row>
    <row r="67" spans="2:5" x14ac:dyDescent="0.35">
      <c r="B67" s="602" t="s">
        <v>110</v>
      </c>
      <c r="C67" s="602"/>
      <c r="D67" s="602"/>
      <c r="E67" s="602"/>
    </row>
    <row r="68" spans="2:5" x14ac:dyDescent="0.35">
      <c r="B68" s="109">
        <v>46</v>
      </c>
      <c r="C68" s="48" t="s">
        <v>44</v>
      </c>
      <c r="D68" s="49">
        <v>241561.995212618</v>
      </c>
      <c r="E68" s="47"/>
    </row>
    <row r="69" spans="2:5" ht="38.25" customHeight="1" x14ac:dyDescent="0.35">
      <c r="B69" s="109">
        <v>47</v>
      </c>
      <c r="C69" s="48" t="s">
        <v>111</v>
      </c>
      <c r="D69" s="49"/>
      <c r="E69" s="47"/>
    </row>
    <row r="70" spans="2:5" ht="25.5" customHeight="1" x14ac:dyDescent="0.35">
      <c r="B70" s="109" t="s">
        <v>362</v>
      </c>
      <c r="C70" s="48" t="s">
        <v>112</v>
      </c>
      <c r="D70" s="49"/>
      <c r="E70" s="47"/>
    </row>
    <row r="71" spans="2:5" ht="24" customHeight="1" x14ac:dyDescent="0.35">
      <c r="B71" s="109" t="s">
        <v>363</v>
      </c>
      <c r="C71" s="48" t="s">
        <v>113</v>
      </c>
      <c r="D71" s="49">
        <v>186804.27903848997</v>
      </c>
      <c r="E71" s="47"/>
    </row>
    <row r="72" spans="2:5" ht="44.25" customHeight="1" x14ac:dyDescent="0.35">
      <c r="B72" s="109">
        <v>48</v>
      </c>
      <c r="C72" s="48" t="s">
        <v>114</v>
      </c>
      <c r="D72" s="49">
        <v>29375.773171061985</v>
      </c>
      <c r="E72" s="47"/>
    </row>
    <row r="73" spans="2:5" x14ac:dyDescent="0.35">
      <c r="B73" s="109">
        <v>49</v>
      </c>
      <c r="C73" s="14" t="s">
        <v>61</v>
      </c>
      <c r="D73" s="49"/>
      <c r="E73" s="47"/>
    </row>
    <row r="74" spans="2:5" x14ac:dyDescent="0.35">
      <c r="B74" s="109">
        <v>50</v>
      </c>
      <c r="C74" s="48" t="s">
        <v>62</v>
      </c>
      <c r="D74" s="49"/>
      <c r="E74" s="47"/>
    </row>
    <row r="75" spans="2:5" x14ac:dyDescent="0.35">
      <c r="B75" s="124">
        <v>51</v>
      </c>
      <c r="C75" s="88" t="s">
        <v>115</v>
      </c>
      <c r="D75" s="96">
        <v>457742.04742216994</v>
      </c>
      <c r="E75" s="91"/>
    </row>
    <row r="76" spans="2:5" x14ac:dyDescent="0.35">
      <c r="B76" s="601" t="s">
        <v>116</v>
      </c>
      <c r="C76" s="601"/>
      <c r="D76" s="601"/>
      <c r="E76" s="601"/>
    </row>
    <row r="77" spans="2:5" ht="22.5" customHeight="1" x14ac:dyDescent="0.35">
      <c r="B77" s="120">
        <v>52</v>
      </c>
      <c r="C77" s="48" t="s">
        <v>117</v>
      </c>
      <c r="D77" s="49">
        <v>-102734.98239081449</v>
      </c>
      <c r="E77" s="47"/>
    </row>
    <row r="78" spans="2:5" ht="59.25" customHeight="1" x14ac:dyDescent="0.35">
      <c r="B78" s="120">
        <v>53</v>
      </c>
      <c r="C78" s="48" t="s">
        <v>118</v>
      </c>
      <c r="D78" s="49"/>
      <c r="E78" s="47"/>
    </row>
    <row r="79" spans="2:5" ht="55.5" customHeight="1" x14ac:dyDescent="0.35">
      <c r="B79" s="120">
        <v>54</v>
      </c>
      <c r="C79" s="48" t="s">
        <v>119</v>
      </c>
      <c r="D79" s="49"/>
      <c r="E79" s="47"/>
    </row>
    <row r="80" spans="2:5" ht="51.75" customHeight="1" x14ac:dyDescent="0.35">
      <c r="B80" s="120">
        <v>55</v>
      </c>
      <c r="C80" s="48" t="s">
        <v>120</v>
      </c>
      <c r="D80" s="49"/>
      <c r="E80" s="47"/>
    </row>
    <row r="81" spans="2:5" ht="30" x14ac:dyDescent="0.35">
      <c r="B81" s="120" t="s">
        <v>364</v>
      </c>
      <c r="C81" s="35" t="s">
        <v>121</v>
      </c>
      <c r="D81" s="46"/>
      <c r="E81" s="47"/>
    </row>
    <row r="82" spans="2:5" x14ac:dyDescent="0.35">
      <c r="B82" s="120" t="s">
        <v>365</v>
      </c>
      <c r="C82" s="35" t="s">
        <v>122</v>
      </c>
      <c r="D82" s="46"/>
      <c r="E82" s="47"/>
    </row>
    <row r="83" spans="2:5" x14ac:dyDescent="0.35">
      <c r="B83" s="120">
        <v>57</v>
      </c>
      <c r="C83" s="54" t="s">
        <v>123</v>
      </c>
      <c r="D83" s="56">
        <v>-102734.98239081449</v>
      </c>
      <c r="E83" s="47"/>
    </row>
    <row r="84" spans="2:5" x14ac:dyDescent="0.35">
      <c r="B84" s="120">
        <v>58</v>
      </c>
      <c r="C84" s="54" t="s">
        <v>124</v>
      </c>
      <c r="D84" s="56">
        <v>355007.06503135548</v>
      </c>
      <c r="E84" s="47"/>
    </row>
    <row r="85" spans="2:5" x14ac:dyDescent="0.35">
      <c r="B85" s="120">
        <v>59</v>
      </c>
      <c r="C85" s="54" t="s">
        <v>125</v>
      </c>
      <c r="D85" s="56">
        <v>4749799.9182041166</v>
      </c>
      <c r="E85" s="47"/>
    </row>
    <row r="86" spans="2:5" x14ac:dyDescent="0.35">
      <c r="B86" s="120">
        <v>60</v>
      </c>
      <c r="C86" s="88" t="s">
        <v>126</v>
      </c>
      <c r="D86" s="96">
        <v>25320921.754699875</v>
      </c>
      <c r="E86" s="91"/>
    </row>
    <row r="87" spans="2:5" x14ac:dyDescent="0.35">
      <c r="B87" s="601" t="s">
        <v>127</v>
      </c>
      <c r="C87" s="601"/>
      <c r="D87" s="601"/>
      <c r="E87" s="601"/>
    </row>
    <row r="88" spans="2:5" x14ac:dyDescent="0.35">
      <c r="B88" s="109">
        <v>61</v>
      </c>
      <c r="C88" s="48" t="s">
        <v>60</v>
      </c>
      <c r="D88" s="311">
        <v>0.17356369944775149</v>
      </c>
      <c r="E88" s="47"/>
    </row>
    <row r="89" spans="2:5" x14ac:dyDescent="0.35">
      <c r="B89" s="109">
        <v>62</v>
      </c>
      <c r="C89" s="48" t="s">
        <v>128</v>
      </c>
      <c r="D89" s="311">
        <v>0.17356369944775149</v>
      </c>
      <c r="E89" s="47"/>
    </row>
    <row r="90" spans="2:5" x14ac:dyDescent="0.35">
      <c r="B90" s="109">
        <v>63</v>
      </c>
      <c r="C90" s="48" t="s">
        <v>129</v>
      </c>
      <c r="D90" s="311">
        <v>0.18758400520401652</v>
      </c>
      <c r="E90" s="47"/>
    </row>
    <row r="91" spans="2:5" x14ac:dyDescent="0.35">
      <c r="B91" s="109">
        <v>64</v>
      </c>
      <c r="C91" s="48" t="s">
        <v>130</v>
      </c>
      <c r="D91" s="78">
        <v>8.5800000000000001E-2</v>
      </c>
      <c r="E91" s="47"/>
    </row>
    <row r="92" spans="2:5" x14ac:dyDescent="0.35">
      <c r="B92" s="109">
        <v>65</v>
      </c>
      <c r="C92" s="14" t="s">
        <v>63</v>
      </c>
      <c r="D92" s="78">
        <v>2.5000000000000001E-2</v>
      </c>
      <c r="E92" s="47"/>
    </row>
    <row r="93" spans="2:5" x14ac:dyDescent="0.35">
      <c r="B93" s="109">
        <v>66</v>
      </c>
      <c r="C93" s="14" t="s">
        <v>1073</v>
      </c>
      <c r="D93" s="78">
        <v>5.7999999999999996E-3</v>
      </c>
      <c r="E93" s="47"/>
    </row>
    <row r="94" spans="2:5" x14ac:dyDescent="0.35">
      <c r="B94" s="109">
        <v>67</v>
      </c>
      <c r="C94" s="14" t="s">
        <v>131</v>
      </c>
      <c r="D94" s="78">
        <v>0</v>
      </c>
      <c r="E94" s="47"/>
    </row>
    <row r="95" spans="2:5" ht="20" x14ac:dyDescent="0.35">
      <c r="B95" s="109" t="s">
        <v>366</v>
      </c>
      <c r="C95" s="14" t="s">
        <v>1074</v>
      </c>
      <c r="D95" s="78">
        <v>0.01</v>
      </c>
      <c r="E95" s="47"/>
    </row>
    <row r="96" spans="2:5" ht="22.5" customHeight="1" x14ac:dyDescent="0.35">
      <c r="B96" s="109" t="s">
        <v>367</v>
      </c>
      <c r="C96" s="14" t="s">
        <v>722</v>
      </c>
      <c r="D96" s="78">
        <v>0</v>
      </c>
      <c r="E96" s="47"/>
    </row>
    <row r="97" spans="2:5" ht="36" customHeight="1" x14ac:dyDescent="0.35">
      <c r="B97" s="124">
        <v>68</v>
      </c>
      <c r="C97" s="88" t="s">
        <v>132</v>
      </c>
      <c r="D97" s="312">
        <v>8.7763699447751489E-2</v>
      </c>
      <c r="E97" s="87"/>
    </row>
    <row r="98" spans="2:5" ht="15" customHeight="1" x14ac:dyDescent="0.35">
      <c r="B98" s="601" t="s">
        <v>133</v>
      </c>
      <c r="C98" s="601"/>
      <c r="D98" s="601"/>
      <c r="E98" s="601"/>
    </row>
    <row r="99" spans="2:5" ht="49.5" customHeight="1" x14ac:dyDescent="0.35">
      <c r="B99" s="109">
        <v>72</v>
      </c>
      <c r="C99" s="48" t="s">
        <v>134</v>
      </c>
      <c r="D99" s="49">
        <v>29452.104042759205</v>
      </c>
      <c r="E99" s="47"/>
    </row>
    <row r="100" spans="2:5" ht="48" customHeight="1" x14ac:dyDescent="0.35">
      <c r="B100" s="109">
        <v>73</v>
      </c>
      <c r="C100" s="48" t="s">
        <v>135</v>
      </c>
      <c r="D100" s="49">
        <v>127233.52657511152</v>
      </c>
      <c r="E100" s="47"/>
    </row>
    <row r="101" spans="2:5" ht="34.5" customHeight="1" x14ac:dyDescent="0.35">
      <c r="B101" s="124">
        <v>75</v>
      </c>
      <c r="C101" s="92" t="s">
        <v>136</v>
      </c>
      <c r="D101" s="98">
        <v>0</v>
      </c>
      <c r="E101" s="91"/>
    </row>
    <row r="102" spans="2:5" ht="15" customHeight="1" x14ac:dyDescent="0.35">
      <c r="B102" s="601" t="s">
        <v>137</v>
      </c>
      <c r="C102" s="601"/>
      <c r="D102" s="601"/>
      <c r="E102" s="601"/>
    </row>
    <row r="103" spans="2:5" ht="24" customHeight="1" x14ac:dyDescent="0.35">
      <c r="B103" s="109">
        <v>76</v>
      </c>
      <c r="C103" s="48" t="s">
        <v>139</v>
      </c>
      <c r="D103" s="46"/>
      <c r="E103" s="47"/>
    </row>
    <row r="104" spans="2:5" ht="22.5" customHeight="1" x14ac:dyDescent="0.35">
      <c r="B104" s="109">
        <v>77</v>
      </c>
      <c r="C104" s="48" t="s">
        <v>138</v>
      </c>
      <c r="D104" s="46"/>
      <c r="E104" s="47"/>
    </row>
    <row r="105" spans="2:5" ht="21" customHeight="1" x14ac:dyDescent="0.35">
      <c r="B105" s="109">
        <v>78</v>
      </c>
      <c r="C105" s="48" t="s">
        <v>140</v>
      </c>
      <c r="D105" s="46"/>
      <c r="E105" s="47"/>
    </row>
    <row r="106" spans="2:5" ht="24" customHeight="1" x14ac:dyDescent="0.35">
      <c r="B106" s="124">
        <v>79</v>
      </c>
      <c r="C106" s="92" t="s">
        <v>64</v>
      </c>
      <c r="D106" s="313"/>
      <c r="E106" s="91"/>
    </row>
    <row r="107" spans="2:5" ht="15" customHeight="1" x14ac:dyDescent="0.35">
      <c r="B107" s="601" t="s">
        <v>141</v>
      </c>
      <c r="C107" s="601"/>
      <c r="D107" s="601"/>
      <c r="E107" s="601"/>
    </row>
    <row r="108" spans="2:5" x14ac:dyDescent="0.35">
      <c r="B108" s="109">
        <v>80</v>
      </c>
      <c r="C108" s="48" t="s">
        <v>143</v>
      </c>
      <c r="D108" s="46"/>
      <c r="E108" s="47"/>
    </row>
    <row r="109" spans="2:5" ht="22.5" customHeight="1" x14ac:dyDescent="0.35">
      <c r="B109" s="109">
        <v>81</v>
      </c>
      <c r="C109" s="48" t="s">
        <v>144</v>
      </c>
      <c r="D109" s="46"/>
      <c r="E109" s="47" t="s">
        <v>142</v>
      </c>
    </row>
    <row r="110" spans="2:5" x14ac:dyDescent="0.35">
      <c r="B110" s="109">
        <v>82</v>
      </c>
      <c r="C110" s="48" t="s">
        <v>145</v>
      </c>
      <c r="D110" s="46"/>
      <c r="E110" s="47"/>
    </row>
    <row r="111" spans="2:5" ht="21.75" customHeight="1" x14ac:dyDescent="0.35">
      <c r="B111" s="109">
        <v>83</v>
      </c>
      <c r="C111" s="48" t="s">
        <v>146</v>
      </c>
      <c r="D111" s="46"/>
      <c r="E111" s="47"/>
    </row>
    <row r="112" spans="2:5" x14ac:dyDescent="0.35">
      <c r="B112" s="109">
        <v>84</v>
      </c>
      <c r="C112" s="48" t="s">
        <v>65</v>
      </c>
      <c r="D112" s="46"/>
      <c r="E112" s="47"/>
    </row>
    <row r="113" spans="2:5" ht="23.25" customHeight="1" thickBot="1" x14ac:dyDescent="0.4">
      <c r="B113" s="122">
        <v>85</v>
      </c>
      <c r="C113" s="52" t="s">
        <v>147</v>
      </c>
      <c r="D113" s="50"/>
      <c r="E113" s="51"/>
    </row>
    <row r="114" spans="2:5" x14ac:dyDescent="0.35">
      <c r="B114" s="598" t="s">
        <v>1075</v>
      </c>
      <c r="C114" s="598"/>
      <c r="D114" s="598"/>
      <c r="E114" s="598"/>
    </row>
    <row r="115" spans="2:5" ht="35.25" customHeight="1" x14ac:dyDescent="0.35">
      <c r="B115" s="599" t="s">
        <v>750</v>
      </c>
      <c r="C115" s="599"/>
      <c r="D115" s="599"/>
      <c r="E115" s="599"/>
    </row>
    <row r="116" spans="2:5" x14ac:dyDescent="0.35">
      <c r="B116" s="37" t="s">
        <v>723</v>
      </c>
      <c r="C116" s="37"/>
      <c r="D116" s="55"/>
      <c r="E116" s="29"/>
    </row>
  </sheetData>
  <sheetProtection algorithmName="SHA-512" hashValue="6iyV7aSpTxKEr3ZkL6bYxb7+Sn7QIPsEXHmNzemMx1iZrJrssYXMSlUMemudOJFfNqWYw+C881L4f7Cbv7EVqQ==" saltValue="iOSNptoqGo8gpwryToaIvA==" spinCount="100000" sheet="1" objects="1" scenarios="1"/>
  <mergeCells count="14">
    <mergeCell ref="C8:E8"/>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1:J81"/>
  <sheetViews>
    <sheetView showGridLines="0" zoomScale="70" zoomScaleNormal="70" workbookViewId="0">
      <selection activeCell="B2" sqref="B2"/>
    </sheetView>
  </sheetViews>
  <sheetFormatPr defaultRowHeight="14.5" x14ac:dyDescent="0.35"/>
  <cols>
    <col min="1" max="2" width="4.453125" customWidth="1"/>
    <col min="3" max="3" width="66.1796875" customWidth="1"/>
    <col min="4" max="4" width="21.453125" customWidth="1"/>
    <col min="5" max="5" width="17.26953125" customWidth="1"/>
    <col min="6" max="6" width="11.54296875" customWidth="1"/>
    <col min="7" max="7" width="16.36328125" bestFit="1" customWidth="1"/>
    <col min="8" max="8" width="10" bestFit="1" customWidth="1"/>
  </cols>
  <sheetData>
    <row r="1" spans="2:7" ht="12.75" customHeight="1" x14ac:dyDescent="0.35"/>
    <row r="2" spans="2:7" x14ac:dyDescent="0.35">
      <c r="B2" s="176" t="s">
        <v>0</v>
      </c>
      <c r="C2" s="111"/>
      <c r="D2" s="111"/>
      <c r="E2" s="111"/>
    </row>
    <row r="3" spans="2:7" x14ac:dyDescent="0.35">
      <c r="B3" s="1"/>
      <c r="C3" s="1"/>
      <c r="D3" s="1"/>
      <c r="E3" s="1"/>
    </row>
    <row r="4" spans="2:7" ht="15.5" x14ac:dyDescent="0.35">
      <c r="B4" s="19" t="s">
        <v>148</v>
      </c>
      <c r="C4" s="2"/>
      <c r="D4" s="2"/>
      <c r="E4" s="2"/>
    </row>
    <row r="5" spans="2:7" ht="2.15" customHeight="1" x14ac:dyDescent="0.35">
      <c r="B5" s="1"/>
      <c r="C5" s="1"/>
      <c r="D5" s="1"/>
      <c r="E5" s="1"/>
    </row>
    <row r="6" spans="2:7" ht="2.15" customHeight="1" x14ac:dyDescent="0.35">
      <c r="B6" s="20"/>
      <c r="C6" s="20"/>
      <c r="D6" s="20"/>
      <c r="E6" s="20"/>
    </row>
    <row r="7" spans="2:7" ht="2.15" customHeight="1" x14ac:dyDescent="0.35">
      <c r="B7" s="3"/>
      <c r="C7" s="4"/>
      <c r="D7" s="4"/>
      <c r="E7" s="4"/>
    </row>
    <row r="8" spans="2:7" ht="15" thickBot="1" x14ac:dyDescent="0.4">
      <c r="B8" s="30"/>
      <c r="C8" s="597">
        <f>+Tartalom!B3</f>
        <v>45473</v>
      </c>
      <c r="D8" s="597"/>
      <c r="E8" s="597"/>
      <c r="F8" s="597"/>
    </row>
    <row r="9" spans="2:7" x14ac:dyDescent="0.35">
      <c r="C9" s="603" t="s">
        <v>2</v>
      </c>
      <c r="D9" s="606" t="s">
        <v>730</v>
      </c>
      <c r="E9" s="608" t="s">
        <v>149</v>
      </c>
      <c r="F9" s="608" t="s">
        <v>150</v>
      </c>
    </row>
    <row r="10" spans="2:7" ht="22.5" customHeight="1" thickBot="1" x14ac:dyDescent="0.4">
      <c r="C10" s="604"/>
      <c r="D10" s="607"/>
      <c r="E10" s="607"/>
      <c r="F10" s="607"/>
    </row>
    <row r="11" spans="2:7" x14ac:dyDescent="0.35">
      <c r="C11" s="68" t="s">
        <v>18</v>
      </c>
      <c r="D11" s="69">
        <v>6188609</v>
      </c>
      <c r="E11" s="69">
        <v>6188322</v>
      </c>
      <c r="F11" s="69"/>
      <c r="G11" s="507"/>
    </row>
    <row r="12" spans="2:7" ht="14.5" customHeight="1" x14ac:dyDescent="0.35">
      <c r="C12" s="58" t="s">
        <v>19</v>
      </c>
      <c r="D12" s="59">
        <v>1733546</v>
      </c>
      <c r="E12" s="59">
        <v>1733521</v>
      </c>
      <c r="F12" s="60" t="s">
        <v>151</v>
      </c>
      <c r="G12" s="507"/>
    </row>
    <row r="13" spans="2:7" x14ac:dyDescent="0.35">
      <c r="C13" s="58" t="s">
        <v>20</v>
      </c>
      <c r="D13" s="59">
        <v>351106</v>
      </c>
      <c r="E13" s="59">
        <v>351106</v>
      </c>
      <c r="F13" s="60"/>
      <c r="G13" s="507"/>
    </row>
    <row r="14" spans="2:7" x14ac:dyDescent="0.35">
      <c r="C14" s="58" t="s">
        <v>21</v>
      </c>
      <c r="D14" s="59">
        <v>330541</v>
      </c>
      <c r="E14" s="59">
        <v>294437</v>
      </c>
      <c r="F14" s="60" t="s">
        <v>151</v>
      </c>
      <c r="G14" s="507"/>
    </row>
    <row r="15" spans="2:7" x14ac:dyDescent="0.35">
      <c r="C15" s="58" t="s">
        <v>22</v>
      </c>
      <c r="D15" s="59">
        <v>1587552</v>
      </c>
      <c r="E15" s="59">
        <v>1587635</v>
      </c>
      <c r="F15" s="60" t="s">
        <v>151</v>
      </c>
      <c r="G15" s="507"/>
    </row>
    <row r="16" spans="2:7" ht="23.25" customHeight="1" x14ac:dyDescent="0.35">
      <c r="C16" s="61" t="s">
        <v>152</v>
      </c>
      <c r="D16" s="59">
        <v>28317.599999999999</v>
      </c>
      <c r="E16" s="59">
        <v>28317.599999999999</v>
      </c>
      <c r="F16" s="60">
        <v>22</v>
      </c>
      <c r="G16" s="507"/>
    </row>
    <row r="17" spans="3:7" ht="24.75" customHeight="1" x14ac:dyDescent="0.35">
      <c r="C17" s="61" t="s">
        <v>153</v>
      </c>
      <c r="D17" s="59">
        <v>20325.2</v>
      </c>
      <c r="E17" s="59">
        <v>20434.7</v>
      </c>
      <c r="F17" s="60" t="s">
        <v>154</v>
      </c>
      <c r="G17" s="507"/>
    </row>
    <row r="18" spans="3:7" x14ac:dyDescent="0.35">
      <c r="C18" s="62" t="s">
        <v>23</v>
      </c>
      <c r="D18" s="59">
        <v>7204766</v>
      </c>
      <c r="E18" s="59">
        <v>7201852</v>
      </c>
      <c r="F18" s="59"/>
      <c r="G18" s="507"/>
    </row>
    <row r="19" spans="3:7" x14ac:dyDescent="0.35">
      <c r="C19" s="62" t="s">
        <v>762</v>
      </c>
      <c r="D19" s="59">
        <v>19008243</v>
      </c>
      <c r="E19" s="59">
        <v>19046686</v>
      </c>
      <c r="F19" s="59"/>
      <c r="G19" s="507"/>
    </row>
    <row r="20" spans="3:7" x14ac:dyDescent="0.35">
      <c r="C20" s="62" t="s">
        <v>763</v>
      </c>
      <c r="D20" s="59">
        <v>1454589</v>
      </c>
      <c r="E20" s="59">
        <v>1454590</v>
      </c>
      <c r="F20" s="59"/>
      <c r="G20" s="507"/>
    </row>
    <row r="21" spans="3:7" x14ac:dyDescent="0.35">
      <c r="C21" s="62" t="s">
        <v>24</v>
      </c>
      <c r="D21" s="59">
        <v>1435694</v>
      </c>
      <c r="E21" s="59">
        <v>1436125</v>
      </c>
      <c r="F21" s="59"/>
      <c r="G21" s="507"/>
    </row>
    <row r="22" spans="3:7" x14ac:dyDescent="0.35">
      <c r="C22" s="62" t="s">
        <v>756</v>
      </c>
      <c r="D22" s="59">
        <v>105427</v>
      </c>
      <c r="E22" s="59">
        <v>222833</v>
      </c>
      <c r="F22" s="59"/>
      <c r="G22" s="507"/>
    </row>
    <row r="23" spans="3:7" ht="20" x14ac:dyDescent="0.35">
      <c r="C23" s="61" t="s">
        <v>152</v>
      </c>
      <c r="D23" s="59">
        <v>21103</v>
      </c>
      <c r="E23" s="59">
        <v>98916</v>
      </c>
      <c r="F23" s="60">
        <v>22</v>
      </c>
      <c r="G23" s="507"/>
    </row>
    <row r="24" spans="3:7" ht="20" x14ac:dyDescent="0.35">
      <c r="C24" s="61" t="s">
        <v>153</v>
      </c>
      <c r="D24" s="59">
        <v>9014.7000000000007</v>
      </c>
      <c r="E24" s="59">
        <v>9014.7000000000007</v>
      </c>
      <c r="F24" s="60" t="s">
        <v>154</v>
      </c>
      <c r="G24" s="507"/>
    </row>
    <row r="25" spans="3:7" x14ac:dyDescent="0.35">
      <c r="C25" s="62" t="s">
        <v>25</v>
      </c>
      <c r="D25" s="59">
        <v>551931</v>
      </c>
      <c r="E25" s="59">
        <v>503252</v>
      </c>
      <c r="F25" s="59"/>
      <c r="G25" s="507"/>
    </row>
    <row r="26" spans="3:7" x14ac:dyDescent="0.35">
      <c r="C26" s="62" t="s">
        <v>26</v>
      </c>
      <c r="D26" s="59">
        <v>307968</v>
      </c>
      <c r="E26" s="59">
        <v>297214</v>
      </c>
      <c r="F26" s="59">
        <v>8</v>
      </c>
      <c r="G26" s="507"/>
    </row>
    <row r="27" spans="3:7" x14ac:dyDescent="0.35">
      <c r="C27" s="62" t="s">
        <v>27</v>
      </c>
      <c r="D27" s="59">
        <v>83815</v>
      </c>
      <c r="E27" s="59">
        <v>76912</v>
      </c>
      <c r="F27" s="59"/>
      <c r="G27" s="507"/>
    </row>
    <row r="28" spans="3:7" x14ac:dyDescent="0.35">
      <c r="C28" s="62" t="s">
        <v>28</v>
      </c>
      <c r="D28" s="59">
        <v>56890</v>
      </c>
      <c r="E28" s="59">
        <v>21040</v>
      </c>
      <c r="F28" s="59"/>
      <c r="G28" s="507"/>
    </row>
    <row r="29" spans="3:7" x14ac:dyDescent="0.35">
      <c r="C29" s="62" t="s">
        <v>29</v>
      </c>
      <c r="D29" s="59">
        <v>25608</v>
      </c>
      <c r="E29" s="59">
        <v>25608</v>
      </c>
      <c r="F29" s="59" t="s">
        <v>151</v>
      </c>
      <c r="G29" s="507"/>
    </row>
    <row r="30" spans="3:7" x14ac:dyDescent="0.35">
      <c r="C30" s="62" t="s">
        <v>30</v>
      </c>
      <c r="D30" s="59">
        <v>52849</v>
      </c>
      <c r="E30" s="59">
        <v>52767</v>
      </c>
      <c r="F30" s="59"/>
      <c r="G30" s="507"/>
    </row>
    <row r="31" spans="3:7" x14ac:dyDescent="0.35">
      <c r="C31" s="61" t="s">
        <v>732</v>
      </c>
      <c r="D31" s="59" t="s">
        <v>1081</v>
      </c>
      <c r="E31" s="59">
        <v>25984.432343</v>
      </c>
      <c r="F31" s="60">
        <v>10</v>
      </c>
      <c r="G31" s="507"/>
    </row>
    <row r="32" spans="3:7" x14ac:dyDescent="0.35">
      <c r="C32" s="61" t="s">
        <v>733</v>
      </c>
      <c r="D32" s="59" t="s">
        <v>1082</v>
      </c>
      <c r="E32" s="59">
        <v>28510.497615</v>
      </c>
      <c r="F32" s="60" t="s">
        <v>155</v>
      </c>
      <c r="G32" s="507"/>
    </row>
    <row r="33" spans="3:7" x14ac:dyDescent="0.35">
      <c r="C33" s="62" t="s">
        <v>757</v>
      </c>
      <c r="D33" s="59">
        <v>15391</v>
      </c>
      <c r="E33" s="59">
        <v>15068</v>
      </c>
      <c r="F33" s="59"/>
      <c r="G33" s="507"/>
    </row>
    <row r="34" spans="3:7" ht="22.5" customHeight="1" x14ac:dyDescent="0.35">
      <c r="C34" s="62" t="s">
        <v>31</v>
      </c>
      <c r="D34" s="59">
        <v>506379</v>
      </c>
      <c r="E34" s="59">
        <v>639031</v>
      </c>
      <c r="F34" s="59"/>
      <c r="G34" s="507"/>
    </row>
    <row r="35" spans="3:7" x14ac:dyDescent="0.35">
      <c r="C35" s="62" t="s">
        <v>758</v>
      </c>
      <c r="D35" s="59">
        <v>1522700</v>
      </c>
      <c r="E35" s="59">
        <v>1522700</v>
      </c>
      <c r="F35" s="59"/>
      <c r="G35" s="507"/>
    </row>
    <row r="36" spans="3:7" x14ac:dyDescent="0.35">
      <c r="C36" s="70" t="s">
        <v>156</v>
      </c>
      <c r="D36" s="71">
        <v>42523604</v>
      </c>
      <c r="E36" s="71">
        <v>42670699</v>
      </c>
      <c r="F36" s="71"/>
      <c r="G36" s="507"/>
    </row>
    <row r="37" spans="3:7" ht="24" customHeight="1" x14ac:dyDescent="0.35">
      <c r="C37" s="72" t="s">
        <v>32</v>
      </c>
      <c r="D37" s="73">
        <v>2088740</v>
      </c>
      <c r="E37" s="73">
        <v>2087533</v>
      </c>
      <c r="F37" s="73"/>
      <c r="G37" s="507"/>
    </row>
    <row r="38" spans="3:7" x14ac:dyDescent="0.35">
      <c r="C38" s="58" t="s">
        <v>157</v>
      </c>
      <c r="D38" s="59">
        <v>232637</v>
      </c>
      <c r="E38" s="59">
        <v>232637</v>
      </c>
      <c r="F38" s="59"/>
      <c r="G38" s="507"/>
    </row>
    <row r="39" spans="3:7" x14ac:dyDescent="0.35">
      <c r="C39" s="58" t="s">
        <v>33</v>
      </c>
      <c r="D39" s="59">
        <v>70217</v>
      </c>
      <c r="E39" s="59">
        <v>18610</v>
      </c>
      <c r="F39" s="59" t="s">
        <v>151</v>
      </c>
      <c r="G39" s="507"/>
    </row>
    <row r="40" spans="3:7" x14ac:dyDescent="0.35">
      <c r="C40" s="58" t="s">
        <v>34</v>
      </c>
      <c r="D40" s="59">
        <v>29968256</v>
      </c>
      <c r="E40" s="59">
        <v>30067501</v>
      </c>
      <c r="F40" s="59"/>
      <c r="G40" s="507"/>
    </row>
    <row r="41" spans="3:7" x14ac:dyDescent="0.35">
      <c r="C41" s="58" t="s">
        <v>35</v>
      </c>
      <c r="D41" s="59">
        <v>2580402</v>
      </c>
      <c r="E41" s="59">
        <v>2580402</v>
      </c>
      <c r="F41" s="59"/>
      <c r="G41" s="507"/>
    </row>
    <row r="42" spans="3:7" x14ac:dyDescent="0.35">
      <c r="C42" s="58" t="s">
        <v>36</v>
      </c>
      <c r="D42" s="59">
        <v>86030</v>
      </c>
      <c r="E42" s="59">
        <v>86570</v>
      </c>
      <c r="F42" s="59" t="s">
        <v>151</v>
      </c>
      <c r="G42" s="507"/>
    </row>
    <row r="43" spans="3:7" x14ac:dyDescent="0.35">
      <c r="C43" s="58" t="s">
        <v>37</v>
      </c>
      <c r="D43" s="59">
        <v>41748</v>
      </c>
      <c r="E43" s="59">
        <v>41748</v>
      </c>
      <c r="F43" s="59" t="s">
        <v>151</v>
      </c>
      <c r="G43" s="507"/>
    </row>
    <row r="44" spans="3:7" x14ac:dyDescent="0.35">
      <c r="C44" s="58" t="s">
        <v>38</v>
      </c>
      <c r="D44" s="59">
        <v>83134</v>
      </c>
      <c r="E44" s="59">
        <v>80799</v>
      </c>
      <c r="F44" s="59"/>
      <c r="G44" s="507"/>
    </row>
    <row r="45" spans="3:7" ht="25.5" customHeight="1" x14ac:dyDescent="0.35">
      <c r="C45" s="58" t="s">
        <v>158</v>
      </c>
      <c r="D45" s="59">
        <v>28985</v>
      </c>
      <c r="E45" s="59">
        <v>27710</v>
      </c>
      <c r="F45" s="59"/>
      <c r="G45" s="507"/>
    </row>
    <row r="46" spans="3:7" x14ac:dyDescent="0.35">
      <c r="C46" s="58" t="s">
        <v>759</v>
      </c>
      <c r="D46" s="59">
        <v>51248</v>
      </c>
      <c r="E46" s="59">
        <v>49880</v>
      </c>
      <c r="F46" s="59"/>
      <c r="G46" s="507"/>
    </row>
    <row r="47" spans="3:7" x14ac:dyDescent="0.35">
      <c r="C47" s="58" t="s">
        <v>760</v>
      </c>
      <c r="D47" s="59">
        <v>119949</v>
      </c>
      <c r="E47" s="59">
        <v>118802</v>
      </c>
      <c r="F47" s="59"/>
      <c r="G47" s="507"/>
    </row>
    <row r="48" spans="3:7" x14ac:dyDescent="0.35">
      <c r="C48" s="58" t="s">
        <v>39</v>
      </c>
      <c r="D48" s="59">
        <v>918002</v>
      </c>
      <c r="E48" s="59">
        <v>883442</v>
      </c>
      <c r="F48" s="59"/>
      <c r="G48" s="507"/>
    </row>
    <row r="49" spans="3:8" x14ac:dyDescent="0.35">
      <c r="C49" s="58" t="s">
        <v>40</v>
      </c>
      <c r="D49" s="59">
        <v>586216</v>
      </c>
      <c r="E49" s="59">
        <v>600967</v>
      </c>
      <c r="F49" s="59"/>
      <c r="G49" s="507"/>
    </row>
    <row r="50" spans="3:8" x14ac:dyDescent="0.35">
      <c r="C50" s="61" t="s">
        <v>735</v>
      </c>
      <c r="D50" s="59">
        <v>325631.29186029348</v>
      </c>
      <c r="E50" s="59">
        <v>325631.29186029348</v>
      </c>
      <c r="F50" s="59">
        <v>46</v>
      </c>
      <c r="G50" s="507"/>
    </row>
    <row r="51" spans="3:8" ht="21.5" x14ac:dyDescent="0.35">
      <c r="C51" s="61" t="s">
        <v>739</v>
      </c>
      <c r="D51" s="59" t="s">
        <v>1080</v>
      </c>
      <c r="E51" s="59">
        <v>29375.773171061985</v>
      </c>
      <c r="F51" s="59">
        <v>48</v>
      </c>
      <c r="G51" s="507"/>
    </row>
    <row r="52" spans="3:8" x14ac:dyDescent="0.35">
      <c r="C52" s="58" t="s">
        <v>761</v>
      </c>
      <c r="D52" s="59">
        <v>1119898</v>
      </c>
      <c r="E52" s="59">
        <v>1119898</v>
      </c>
      <c r="F52" s="59"/>
      <c r="G52" s="507"/>
    </row>
    <row r="53" spans="3:8" ht="21.75" customHeight="1" x14ac:dyDescent="0.35">
      <c r="C53" s="74" t="s">
        <v>41</v>
      </c>
      <c r="D53" s="71">
        <v>37975462</v>
      </c>
      <c r="E53" s="71">
        <v>37996499</v>
      </c>
      <c r="F53" s="71"/>
      <c r="G53" s="507"/>
    </row>
    <row r="54" spans="3:8" x14ac:dyDescent="0.35">
      <c r="C54" s="58" t="s">
        <v>159</v>
      </c>
      <c r="D54" s="59">
        <v>28000</v>
      </c>
      <c r="E54" s="59">
        <v>28000</v>
      </c>
      <c r="F54" s="59">
        <v>1</v>
      </c>
      <c r="G54" s="507"/>
    </row>
    <row r="55" spans="3:8" x14ac:dyDescent="0.35">
      <c r="C55" s="58" t="s">
        <v>160</v>
      </c>
      <c r="D55" s="59">
        <f>D56+D57+D58+D63+D67+D70</f>
        <v>4686408.9084359994</v>
      </c>
      <c r="E55" s="59">
        <v>4689075.5472929999</v>
      </c>
      <c r="F55" s="59"/>
      <c r="G55" s="507"/>
      <c r="H55" s="508"/>
    </row>
    <row r="56" spans="3:8" x14ac:dyDescent="0.35">
      <c r="C56" s="64" t="s">
        <v>161</v>
      </c>
      <c r="D56" s="59">
        <v>0</v>
      </c>
      <c r="E56" s="59">
        <v>0</v>
      </c>
      <c r="F56" s="76">
        <v>46</v>
      </c>
      <c r="G56" s="507"/>
    </row>
    <row r="57" spans="3:8" x14ac:dyDescent="0.35">
      <c r="C57" s="64" t="s">
        <v>162</v>
      </c>
      <c r="D57" s="59">
        <v>54386.480152999997</v>
      </c>
      <c r="E57" s="59">
        <v>54386.480152999997</v>
      </c>
      <c r="F57" s="60">
        <v>3</v>
      </c>
      <c r="G57" s="507"/>
    </row>
    <row r="58" spans="3:8" x14ac:dyDescent="0.35">
      <c r="C58" s="64" t="s">
        <v>163</v>
      </c>
      <c r="D58" s="59">
        <f>D59+D60+D61+D62</f>
        <v>115859.689506</v>
      </c>
      <c r="E58" s="59">
        <v>116186.38285800003</v>
      </c>
      <c r="F58" s="60"/>
      <c r="G58" s="507"/>
    </row>
    <row r="59" spans="3:8" x14ac:dyDescent="0.35">
      <c r="C59" s="65" t="s">
        <v>164</v>
      </c>
      <c r="D59" s="59">
        <v>177248.72065800001</v>
      </c>
      <c r="E59" s="59">
        <v>178267.30111100001</v>
      </c>
      <c r="F59" s="60">
        <v>3</v>
      </c>
      <c r="G59" s="507"/>
    </row>
    <row r="60" spans="3:8" ht="20" x14ac:dyDescent="0.35">
      <c r="C60" s="65" t="s">
        <v>165</v>
      </c>
      <c r="D60" s="59">
        <v>-18906.512118000002</v>
      </c>
      <c r="E60" s="59">
        <v>-19598.399218999995</v>
      </c>
      <c r="F60" s="60">
        <v>3</v>
      </c>
      <c r="G60" s="507"/>
    </row>
    <row r="61" spans="3:8" x14ac:dyDescent="0.35">
      <c r="C61" s="65" t="s">
        <v>166</v>
      </c>
      <c r="D61" s="59">
        <v>0</v>
      </c>
      <c r="E61" s="59">
        <v>0</v>
      </c>
      <c r="F61" s="60">
        <v>3</v>
      </c>
      <c r="G61" s="507"/>
    </row>
    <row r="62" spans="3:8" x14ac:dyDescent="0.35">
      <c r="C62" s="65" t="s">
        <v>167</v>
      </c>
      <c r="D62" s="59">
        <v>-42482.519033999997</v>
      </c>
      <c r="E62" s="59">
        <v>-42482.519033999997</v>
      </c>
      <c r="F62" s="60">
        <v>3</v>
      </c>
      <c r="G62" s="507"/>
    </row>
    <row r="63" spans="3:8" x14ac:dyDescent="0.35">
      <c r="C63" s="64" t="s">
        <v>168</v>
      </c>
      <c r="D63" s="59">
        <f>D64+D65</f>
        <v>902410.15693599998</v>
      </c>
      <c r="E63" s="59">
        <v>879596.44399599999</v>
      </c>
      <c r="F63" s="60"/>
      <c r="G63" s="507"/>
    </row>
    <row r="64" spans="3:8" x14ac:dyDescent="0.35">
      <c r="C64" s="65" t="s">
        <v>169</v>
      </c>
      <c r="D64" s="59">
        <v>669175.46728400001</v>
      </c>
      <c r="E64" s="59">
        <v>623588.75498199998</v>
      </c>
      <c r="F64" s="60">
        <v>2</v>
      </c>
      <c r="G64" s="507"/>
    </row>
    <row r="65" spans="3:10" x14ac:dyDescent="0.35">
      <c r="C65" s="65" t="s">
        <v>170</v>
      </c>
      <c r="D65" s="59">
        <v>233234.689652</v>
      </c>
      <c r="E65" s="59">
        <v>256007.689014</v>
      </c>
      <c r="F65" s="60"/>
      <c r="G65" s="507"/>
    </row>
    <row r="66" spans="3:10" x14ac:dyDescent="0.35">
      <c r="C66" s="66" t="s">
        <v>171</v>
      </c>
      <c r="D66" s="59">
        <v>228702.611405</v>
      </c>
      <c r="E66" s="59">
        <v>251475.61076700001</v>
      </c>
      <c r="F66" s="60">
        <v>2</v>
      </c>
      <c r="G66" s="507"/>
    </row>
    <row r="67" spans="3:10" x14ac:dyDescent="0.35">
      <c r="C67" s="64" t="s">
        <v>172</v>
      </c>
      <c r="D67" s="59">
        <f>D68+D69</f>
        <v>3107724.0711169997</v>
      </c>
      <c r="E67" s="59">
        <v>3119204.1165729999</v>
      </c>
      <c r="F67" s="60"/>
      <c r="G67" s="507"/>
    </row>
    <row r="68" spans="3:10" x14ac:dyDescent="0.35">
      <c r="C68" s="65" t="s">
        <v>173</v>
      </c>
      <c r="D68" s="59">
        <v>2920014.6009269999</v>
      </c>
      <c r="E68" s="59">
        <v>2931638.3698089998</v>
      </c>
      <c r="F68" s="60">
        <v>2</v>
      </c>
      <c r="G68" s="507"/>
    </row>
    <row r="69" spans="3:10" x14ac:dyDescent="0.35">
      <c r="C69" s="65" t="s">
        <v>174</v>
      </c>
      <c r="D69" s="59">
        <v>187709.47018999999</v>
      </c>
      <c r="E69" s="59">
        <v>187565.74676399998</v>
      </c>
      <c r="F69" s="60">
        <v>3</v>
      </c>
      <c r="G69" s="507"/>
    </row>
    <row r="70" spans="3:10" x14ac:dyDescent="0.35">
      <c r="C70" s="64" t="s">
        <v>175</v>
      </c>
      <c r="D70" s="59">
        <v>506028.51072399999</v>
      </c>
      <c r="E70" s="59">
        <v>519702.12371299998</v>
      </c>
      <c r="F70" s="60"/>
      <c r="G70" s="507"/>
    </row>
    <row r="71" spans="3:10" x14ac:dyDescent="0.35">
      <c r="C71" s="65" t="s">
        <v>171</v>
      </c>
      <c r="D71" s="59">
        <v>429389.5819235309</v>
      </c>
      <c r="E71" s="59">
        <v>440992.30161284347</v>
      </c>
      <c r="F71" s="60">
        <v>2</v>
      </c>
      <c r="G71" s="507"/>
    </row>
    <row r="72" spans="3:10" x14ac:dyDescent="0.35">
      <c r="C72" s="58" t="s">
        <v>176</v>
      </c>
      <c r="D72" s="59">
        <v>-175710.171298</v>
      </c>
      <c r="E72" s="59">
        <v>-51516.096599999997</v>
      </c>
      <c r="F72" s="59">
        <v>16</v>
      </c>
      <c r="G72" s="507"/>
    </row>
    <row r="73" spans="3:10" x14ac:dyDescent="0.35">
      <c r="C73" s="58" t="s">
        <v>177</v>
      </c>
      <c r="D73" s="59">
        <v>9443.3375840000008</v>
      </c>
      <c r="E73" s="59">
        <v>8639.9958119999992</v>
      </c>
      <c r="F73" s="59"/>
      <c r="G73" s="507"/>
    </row>
    <row r="74" spans="3:10" x14ac:dyDescent="0.35">
      <c r="C74" s="64" t="s">
        <v>738</v>
      </c>
      <c r="D74" s="59" t="s">
        <v>1078</v>
      </c>
      <c r="E74" s="59">
        <v>32961.027057758387</v>
      </c>
      <c r="F74" s="60">
        <v>5</v>
      </c>
      <c r="G74" s="507"/>
    </row>
    <row r="75" spans="3:10" ht="15" thickBot="1" x14ac:dyDescent="0.4">
      <c r="C75" s="63" t="s">
        <v>178</v>
      </c>
      <c r="D75" s="75">
        <f>D54+D55+D72+D73</f>
        <v>4548142.0747219995</v>
      </c>
      <c r="E75" s="75">
        <v>4674199.4465049999</v>
      </c>
      <c r="F75" s="75"/>
      <c r="G75" s="507"/>
      <c r="J75" s="324"/>
    </row>
    <row r="76" spans="3:10" ht="24" customHeight="1" x14ac:dyDescent="0.35">
      <c r="C76" s="605" t="s">
        <v>724</v>
      </c>
      <c r="D76" s="605"/>
      <c r="E76" s="605"/>
      <c r="F76" s="605"/>
    </row>
    <row r="77" spans="3:10" x14ac:dyDescent="0.35">
      <c r="C77" s="29" t="s">
        <v>731</v>
      </c>
    </row>
    <row r="78" spans="3:10" ht="68" customHeight="1" x14ac:dyDescent="0.35">
      <c r="C78" s="596" t="s">
        <v>734</v>
      </c>
      <c r="D78" s="596"/>
      <c r="E78" s="596"/>
      <c r="F78" s="596"/>
    </row>
    <row r="79" spans="3:10" x14ac:dyDescent="0.35">
      <c r="C79" s="29" t="s">
        <v>736</v>
      </c>
    </row>
    <row r="80" spans="3:10" x14ac:dyDescent="0.35">
      <c r="C80" s="29" t="s">
        <v>737</v>
      </c>
    </row>
    <row r="81" spans="3:3" x14ac:dyDescent="0.35">
      <c r="C81" s="29" t="s">
        <v>1079</v>
      </c>
    </row>
  </sheetData>
  <sheetProtection algorithmName="SHA-512" hashValue="3pwyVKJyroTpU9bmakZwh7kTfxSSKPtFS45GJcz7sN0DvhtsV1tQOdHpqbAQgeetxxqmMWLuHjiQSntrL6J8VA==" saltValue="HUhI84uzcxDEonzt6qu+ug==" spinCount="100000" sheet="1" objects="1" scenarios="1"/>
  <mergeCells count="7">
    <mergeCell ref="C8:F8"/>
    <mergeCell ref="C78:F78"/>
    <mergeCell ref="C9:C10"/>
    <mergeCell ref="C76:F76"/>
    <mergeCell ref="D9:D10"/>
    <mergeCell ref="E9:E10"/>
    <mergeCell ref="F9:F10"/>
  </mergeCells>
  <hyperlinks>
    <hyperlink ref="B2" location="Tartalom!A1" display="Back to contents page" xr:uid="{3C1DF7CC-906A-419F-A004-5B18F0BC87F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5A6B-1A26-4182-B32D-A9F1430AD5AB}">
  <sheetPr>
    <tabColor rgb="FF53A31D"/>
  </sheetPr>
  <dimension ref="A1"/>
  <sheetViews>
    <sheetView workbookViewId="0">
      <selection activeCell="B19" sqref="B19:C19"/>
    </sheetView>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A7A9-B972-4A84-8A37-5A6892137331}">
  <sheetPr>
    <tabColor rgb="FFE2EFDA"/>
    <pageSetUpPr fitToPage="1"/>
  </sheetPr>
  <dimension ref="A2:X308"/>
  <sheetViews>
    <sheetView showGridLines="0" zoomScaleNormal="100" zoomScalePageLayoutView="85" workbookViewId="0"/>
  </sheetViews>
  <sheetFormatPr defaultColWidth="8.90625" defaultRowHeight="11.5" x14ac:dyDescent="0.35"/>
  <cols>
    <col min="1" max="1" width="4.453125" style="582" customWidth="1"/>
    <col min="2" max="2" width="7.90625" style="582" customWidth="1"/>
    <col min="3" max="3" width="69.90625" style="582" customWidth="1"/>
    <col min="4" max="4" width="20.36328125" style="586" customWidth="1"/>
    <col min="5" max="16384" width="8.90625" style="586"/>
  </cols>
  <sheetData>
    <row r="2" spans="2:24" ht="14.5" x14ac:dyDescent="0.35">
      <c r="B2" s="176" t="s">
        <v>0</v>
      </c>
    </row>
    <row r="4" spans="2:24" s="582" customFormat="1" ht="15.5" x14ac:dyDescent="0.35">
      <c r="B4" s="583" t="s">
        <v>1105</v>
      </c>
      <c r="C4" s="584"/>
    </row>
    <row r="5" spans="2:24" s="582" customFormat="1" ht="15.5" x14ac:dyDescent="0.35">
      <c r="B5" s="583"/>
      <c r="C5" s="584"/>
    </row>
    <row r="6" spans="2:24" s="585" customFormat="1" ht="102" customHeight="1" x14ac:dyDescent="0.35">
      <c r="B6" s="609" t="s">
        <v>1106</v>
      </c>
      <c r="C6" s="609"/>
      <c r="D6" s="609"/>
    </row>
    <row r="7" spans="2:24" s="582" customFormat="1" ht="12" thickBot="1" x14ac:dyDescent="0.4">
      <c r="B7" s="581">
        <f>Tartalom!B3</f>
        <v>45473</v>
      </c>
      <c r="C7" s="584"/>
    </row>
    <row r="8" spans="2:24" ht="12" thickBot="1" x14ac:dyDescent="0.4">
      <c r="B8" s="564"/>
      <c r="C8" s="610" t="s">
        <v>2</v>
      </c>
      <c r="D8" s="565" t="s">
        <v>770</v>
      </c>
    </row>
    <row r="9" spans="2:24" s="587" customFormat="1" ht="63.5" thickBot="1" x14ac:dyDescent="0.4">
      <c r="B9" s="566"/>
      <c r="C9" s="611"/>
      <c r="D9" s="567" t="s">
        <v>1107</v>
      </c>
      <c r="E9" s="582"/>
      <c r="F9" s="582"/>
      <c r="G9" s="582"/>
      <c r="H9" s="582"/>
      <c r="I9" s="582"/>
      <c r="J9" s="582"/>
      <c r="K9" s="582"/>
      <c r="L9" s="582"/>
      <c r="M9" s="582"/>
      <c r="N9" s="582"/>
      <c r="O9" s="582"/>
      <c r="P9" s="582"/>
      <c r="Q9" s="582"/>
      <c r="R9" s="582"/>
      <c r="S9" s="582"/>
      <c r="T9" s="582"/>
      <c r="U9" s="582"/>
      <c r="V9" s="582"/>
      <c r="W9" s="582"/>
      <c r="X9" s="582"/>
    </row>
    <row r="10" spans="2:24" x14ac:dyDescent="0.35">
      <c r="B10" s="612" t="s">
        <v>1108</v>
      </c>
      <c r="C10" s="612"/>
      <c r="D10" s="568"/>
    </row>
    <row r="11" spans="2:24" x14ac:dyDescent="0.35">
      <c r="B11" s="569" t="s">
        <v>1109</v>
      </c>
      <c r="C11" s="570" t="s">
        <v>1110</v>
      </c>
      <c r="D11" s="571">
        <v>5923536.013393796</v>
      </c>
    </row>
    <row r="12" spans="2:24" x14ac:dyDescent="0.35">
      <c r="B12" s="569" t="s">
        <v>1111</v>
      </c>
      <c r="C12" s="570" t="s">
        <v>1112</v>
      </c>
      <c r="D12" s="571">
        <v>4597305.522372677</v>
      </c>
    </row>
    <row r="13" spans="2:24" x14ac:dyDescent="0.35">
      <c r="B13" s="569" t="s">
        <v>1113</v>
      </c>
      <c r="C13" s="570" t="s">
        <v>1114</v>
      </c>
      <c r="D13" s="571">
        <v>22442346.96791897</v>
      </c>
    </row>
    <row r="14" spans="2:24" x14ac:dyDescent="0.35">
      <c r="B14" s="569" t="s">
        <v>1115</v>
      </c>
      <c r="C14" s="570" t="s">
        <v>1116</v>
      </c>
      <c r="D14" s="572">
        <v>0.26394458751847166</v>
      </c>
    </row>
    <row r="15" spans="2:24" x14ac:dyDescent="0.35">
      <c r="B15" s="569" t="s">
        <v>353</v>
      </c>
      <c r="C15" s="570" t="s">
        <v>1112</v>
      </c>
      <c r="D15" s="573">
        <v>0.20484958765428868</v>
      </c>
    </row>
    <row r="16" spans="2:24" x14ac:dyDescent="0.35">
      <c r="B16" s="569" t="s">
        <v>1117</v>
      </c>
      <c r="C16" s="570" t="s">
        <v>1118</v>
      </c>
      <c r="D16" s="574">
        <v>40884901.186552502</v>
      </c>
    </row>
    <row r="17" spans="2:4" x14ac:dyDescent="0.35">
      <c r="B17" s="569" t="s">
        <v>1119</v>
      </c>
      <c r="C17" s="570" t="s">
        <v>1120</v>
      </c>
      <c r="D17" s="572">
        <v>0.14488321706748097</v>
      </c>
    </row>
    <row r="18" spans="2:4" x14ac:dyDescent="0.35">
      <c r="B18" s="569" t="s">
        <v>354</v>
      </c>
      <c r="C18" s="570" t="s">
        <v>1121</v>
      </c>
      <c r="D18" s="573">
        <v>0.11244506869163676</v>
      </c>
    </row>
    <row r="19" spans="2:4" ht="20" x14ac:dyDescent="0.35">
      <c r="B19" s="569" t="s">
        <v>1122</v>
      </c>
      <c r="C19" s="570" t="s">
        <v>1123</v>
      </c>
      <c r="D19" s="575"/>
    </row>
    <row r="20" spans="2:4" ht="30" x14ac:dyDescent="0.35">
      <c r="B20" s="569" t="s">
        <v>1124</v>
      </c>
      <c r="C20" s="570" t="s">
        <v>1125</v>
      </c>
      <c r="D20" s="575"/>
    </row>
    <row r="21" spans="2:4" ht="40" x14ac:dyDescent="0.35">
      <c r="B21" s="569" t="s">
        <v>1126</v>
      </c>
      <c r="C21" s="570" t="s">
        <v>1127</v>
      </c>
      <c r="D21" s="575"/>
    </row>
    <row r="22" spans="2:4" ht="22.75" customHeight="1" x14ac:dyDescent="0.35">
      <c r="B22" s="613" t="s">
        <v>1107</v>
      </c>
      <c r="C22" s="613"/>
      <c r="D22" s="576"/>
    </row>
    <row r="23" spans="2:4" x14ac:dyDescent="0.35">
      <c r="B23" s="569" t="s">
        <v>278</v>
      </c>
      <c r="C23" s="570" t="s">
        <v>1128</v>
      </c>
      <c r="D23" s="573">
        <v>0.18940000000000001</v>
      </c>
    </row>
    <row r="24" spans="2:4" x14ac:dyDescent="0.35">
      <c r="B24" s="569" t="s">
        <v>280</v>
      </c>
      <c r="C24" s="570" t="s">
        <v>1129</v>
      </c>
      <c r="D24" s="573" t="s">
        <v>1130</v>
      </c>
    </row>
    <row r="25" spans="2:4" x14ac:dyDescent="0.35">
      <c r="B25" s="569" t="s">
        <v>281</v>
      </c>
      <c r="C25" s="570" t="s">
        <v>1131</v>
      </c>
      <c r="D25" s="573">
        <v>5.7799999999999997E-2</v>
      </c>
    </row>
    <row r="26" spans="2:4" ht="12" thickBot="1" x14ac:dyDescent="0.4">
      <c r="B26" s="577" t="s">
        <v>283</v>
      </c>
      <c r="C26" s="578" t="s">
        <v>1129</v>
      </c>
      <c r="D26" s="579" t="s">
        <v>1130</v>
      </c>
    </row>
    <row r="27" spans="2:4" s="582" customFormat="1" x14ac:dyDescent="0.35"/>
    <row r="28" spans="2:4" s="582" customFormat="1" x14ac:dyDescent="0.35">
      <c r="C28" s="580" t="s">
        <v>1132</v>
      </c>
    </row>
    <row r="29" spans="2:4" s="582" customFormat="1" x14ac:dyDescent="0.35"/>
    <row r="30" spans="2:4" s="582" customFormat="1" x14ac:dyDescent="0.35"/>
    <row r="31" spans="2:4" s="582" customFormat="1" x14ac:dyDescent="0.35"/>
    <row r="32" spans="2:4" s="582" customFormat="1" x14ac:dyDescent="0.35"/>
    <row r="33" s="582" customFormat="1" x14ac:dyDescent="0.35"/>
    <row r="34" s="582" customFormat="1" x14ac:dyDescent="0.35"/>
    <row r="35" s="582" customFormat="1" x14ac:dyDescent="0.35"/>
    <row r="36" s="582" customFormat="1" x14ac:dyDescent="0.35"/>
    <row r="37" s="582" customFormat="1" x14ac:dyDescent="0.35"/>
    <row r="38" s="582" customFormat="1" x14ac:dyDescent="0.35"/>
    <row r="39" s="582" customFormat="1" x14ac:dyDescent="0.35"/>
    <row r="40" s="582" customFormat="1" x14ac:dyDescent="0.35"/>
    <row r="41" s="582" customFormat="1" x14ac:dyDescent="0.35"/>
    <row r="42" s="582" customFormat="1" x14ac:dyDescent="0.35"/>
    <row r="43" s="582" customFormat="1" x14ac:dyDescent="0.35"/>
    <row r="44" s="582" customFormat="1" x14ac:dyDescent="0.35"/>
    <row r="45" s="582" customFormat="1" x14ac:dyDescent="0.35"/>
    <row r="46" s="582" customFormat="1" x14ac:dyDescent="0.35"/>
    <row r="47" s="582" customFormat="1" x14ac:dyDescent="0.35"/>
    <row r="48" s="582" customFormat="1" x14ac:dyDescent="0.35"/>
    <row r="49" s="582" customFormat="1" x14ac:dyDescent="0.35"/>
    <row r="50" s="582" customFormat="1" x14ac:dyDescent="0.35"/>
    <row r="51" s="582" customFormat="1" x14ac:dyDescent="0.35"/>
    <row r="52" s="582" customFormat="1" x14ac:dyDescent="0.35"/>
    <row r="53" s="582" customFormat="1" x14ac:dyDescent="0.35"/>
    <row r="54" s="582" customFormat="1" x14ac:dyDescent="0.35"/>
    <row r="55" s="582" customFormat="1" x14ac:dyDescent="0.35"/>
    <row r="56" s="582" customFormat="1" x14ac:dyDescent="0.35"/>
    <row r="57" s="582" customFormat="1" x14ac:dyDescent="0.35"/>
    <row r="58" s="582" customFormat="1" x14ac:dyDescent="0.35"/>
    <row r="59" s="582" customFormat="1" x14ac:dyDescent="0.35"/>
    <row r="60" s="582" customFormat="1" x14ac:dyDescent="0.35"/>
    <row r="61" s="582" customFormat="1" x14ac:dyDescent="0.35"/>
    <row r="62" s="582" customFormat="1" x14ac:dyDescent="0.35"/>
    <row r="63" s="582" customFormat="1" x14ac:dyDescent="0.35"/>
    <row r="64" s="582" customFormat="1" x14ac:dyDescent="0.35"/>
    <row r="65" s="582" customFormat="1" x14ac:dyDescent="0.35"/>
    <row r="66" s="582" customFormat="1" x14ac:dyDescent="0.35"/>
    <row r="67" s="582" customFormat="1" x14ac:dyDescent="0.35"/>
    <row r="68" s="582" customFormat="1" x14ac:dyDescent="0.35"/>
    <row r="69" s="582" customFormat="1" x14ac:dyDescent="0.35"/>
    <row r="70" s="582" customFormat="1" x14ac:dyDescent="0.35"/>
    <row r="71" s="582" customFormat="1" x14ac:dyDescent="0.35"/>
    <row r="72" s="582" customFormat="1" x14ac:dyDescent="0.35"/>
    <row r="73" s="582" customFormat="1" x14ac:dyDescent="0.35"/>
    <row r="74" s="582" customFormat="1" x14ac:dyDescent="0.35"/>
    <row r="75" s="582" customFormat="1" x14ac:dyDescent="0.35"/>
    <row r="76" s="582" customFormat="1" x14ac:dyDescent="0.35"/>
    <row r="77" s="582" customFormat="1" x14ac:dyDescent="0.35"/>
    <row r="78" s="582" customFormat="1" x14ac:dyDescent="0.35"/>
    <row r="79" s="582" customFormat="1" x14ac:dyDescent="0.35"/>
    <row r="80" s="582" customFormat="1" x14ac:dyDescent="0.35"/>
    <row r="81" s="582" customFormat="1" x14ac:dyDescent="0.35"/>
    <row r="82" s="582" customFormat="1" x14ac:dyDescent="0.35"/>
    <row r="83" s="582" customFormat="1" x14ac:dyDescent="0.35"/>
    <row r="84" s="582" customFormat="1" x14ac:dyDescent="0.35"/>
    <row r="85" s="582" customFormat="1" x14ac:dyDescent="0.35"/>
    <row r="86" s="582" customFormat="1" x14ac:dyDescent="0.35"/>
    <row r="87" s="582" customFormat="1" x14ac:dyDescent="0.35"/>
    <row r="88" s="582" customFormat="1" x14ac:dyDescent="0.35"/>
    <row r="89" s="582" customFormat="1" x14ac:dyDescent="0.35"/>
    <row r="90" s="582" customFormat="1" x14ac:dyDescent="0.35"/>
    <row r="91" s="582" customFormat="1" x14ac:dyDescent="0.35"/>
    <row r="92" s="582" customFormat="1" x14ac:dyDescent="0.35"/>
    <row r="93" s="582" customFormat="1" x14ac:dyDescent="0.35"/>
    <row r="94" s="582" customFormat="1" x14ac:dyDescent="0.35"/>
    <row r="95" s="582" customFormat="1" x14ac:dyDescent="0.35"/>
    <row r="96" s="582" customFormat="1" x14ac:dyDescent="0.35"/>
    <row r="97" s="582" customFormat="1" x14ac:dyDescent="0.35"/>
    <row r="98" s="582" customFormat="1" x14ac:dyDescent="0.35"/>
    <row r="99" s="582" customFormat="1" x14ac:dyDescent="0.35"/>
    <row r="100" s="582" customFormat="1" x14ac:dyDescent="0.35"/>
    <row r="101" s="582" customFormat="1" x14ac:dyDescent="0.35"/>
    <row r="102" s="582" customFormat="1" x14ac:dyDescent="0.35"/>
    <row r="103" s="582" customFormat="1" x14ac:dyDescent="0.35"/>
    <row r="104" s="582" customFormat="1" x14ac:dyDescent="0.35"/>
    <row r="105" s="582" customFormat="1" x14ac:dyDescent="0.35"/>
    <row r="106" s="582" customFormat="1" x14ac:dyDescent="0.35"/>
    <row r="107" s="582" customFormat="1" x14ac:dyDescent="0.35"/>
    <row r="108" s="582" customFormat="1" x14ac:dyDescent="0.35"/>
    <row r="109" s="582" customFormat="1" x14ac:dyDescent="0.35"/>
    <row r="110" s="582" customFormat="1" x14ac:dyDescent="0.35"/>
    <row r="111" s="582" customFormat="1" x14ac:dyDescent="0.35"/>
    <row r="112" s="582" customFormat="1" x14ac:dyDescent="0.35"/>
    <row r="113" s="582" customFormat="1" x14ac:dyDescent="0.35"/>
    <row r="114" s="582" customFormat="1" x14ac:dyDescent="0.35"/>
    <row r="115" s="582" customFormat="1" x14ac:dyDescent="0.35"/>
    <row r="116" s="582" customFormat="1" x14ac:dyDescent="0.35"/>
    <row r="117" s="582" customFormat="1" x14ac:dyDescent="0.35"/>
    <row r="118" s="582" customFormat="1" x14ac:dyDescent="0.35"/>
    <row r="119" s="582" customFormat="1" x14ac:dyDescent="0.35"/>
    <row r="120" s="582" customFormat="1" x14ac:dyDescent="0.35"/>
    <row r="121" s="582" customFormat="1" x14ac:dyDescent="0.35"/>
    <row r="122" s="582" customFormat="1" x14ac:dyDescent="0.35"/>
    <row r="123" s="582" customFormat="1" x14ac:dyDescent="0.35"/>
    <row r="124" s="582" customFormat="1" x14ac:dyDescent="0.35"/>
    <row r="125" s="582" customFormat="1" x14ac:dyDescent="0.35"/>
    <row r="126" s="582" customFormat="1" x14ac:dyDescent="0.35"/>
    <row r="127" s="582" customFormat="1" x14ac:dyDescent="0.35"/>
    <row r="128" s="582" customFormat="1" x14ac:dyDescent="0.35"/>
    <row r="129" s="582" customFormat="1" x14ac:dyDescent="0.35"/>
    <row r="130" s="582" customFormat="1" x14ac:dyDescent="0.35"/>
    <row r="131" s="582" customFormat="1" x14ac:dyDescent="0.35"/>
    <row r="132" s="582" customFormat="1" x14ac:dyDescent="0.35"/>
    <row r="133" s="582" customFormat="1" x14ac:dyDescent="0.35"/>
    <row r="134" s="582" customFormat="1" x14ac:dyDescent="0.35"/>
    <row r="135" s="582" customFormat="1" x14ac:dyDescent="0.35"/>
    <row r="136" s="582" customFormat="1" x14ac:dyDescent="0.35"/>
    <row r="137" s="582" customFormat="1" x14ac:dyDescent="0.35"/>
    <row r="138" s="582" customFormat="1" x14ac:dyDescent="0.35"/>
    <row r="139" s="582" customFormat="1" x14ac:dyDescent="0.35"/>
    <row r="140" s="582" customFormat="1" x14ac:dyDescent="0.35"/>
    <row r="141" s="582" customFormat="1" x14ac:dyDescent="0.35"/>
    <row r="142" s="582" customFormat="1" x14ac:dyDescent="0.35"/>
    <row r="143" s="582" customFormat="1" x14ac:dyDescent="0.35"/>
    <row r="144" s="582" customFormat="1" x14ac:dyDescent="0.35"/>
    <row r="145" s="582" customFormat="1" x14ac:dyDescent="0.35"/>
    <row r="146" s="582" customFormat="1" x14ac:dyDescent="0.35"/>
    <row r="147" s="582" customFormat="1" x14ac:dyDescent="0.35"/>
    <row r="148" s="582" customFormat="1" x14ac:dyDescent="0.35"/>
    <row r="149" s="582" customFormat="1" x14ac:dyDescent="0.35"/>
    <row r="150" s="582" customFormat="1" x14ac:dyDescent="0.35"/>
    <row r="151" s="582" customFormat="1" x14ac:dyDescent="0.35"/>
    <row r="152" s="582" customFormat="1" x14ac:dyDescent="0.35"/>
    <row r="153" s="582" customFormat="1" x14ac:dyDescent="0.35"/>
    <row r="154" s="582" customFormat="1" x14ac:dyDescent="0.35"/>
    <row r="155" s="582" customFormat="1" x14ac:dyDescent="0.35"/>
    <row r="156" s="582" customFormat="1" x14ac:dyDescent="0.35"/>
    <row r="157" s="582" customFormat="1" x14ac:dyDescent="0.35"/>
    <row r="158" s="582" customFormat="1" x14ac:dyDescent="0.35"/>
    <row r="159" s="582" customFormat="1" x14ac:dyDescent="0.35"/>
    <row r="160" s="582" customFormat="1" x14ac:dyDescent="0.35"/>
    <row r="161" s="582" customFormat="1" x14ac:dyDescent="0.35"/>
    <row r="162" s="582" customFormat="1" x14ac:dyDescent="0.35"/>
    <row r="163" s="582" customFormat="1" x14ac:dyDescent="0.35"/>
    <row r="164" s="582" customFormat="1" x14ac:dyDescent="0.35"/>
    <row r="165" s="582" customFormat="1" x14ac:dyDescent="0.35"/>
    <row r="166" s="582" customFormat="1" x14ac:dyDescent="0.35"/>
    <row r="167" s="582" customFormat="1" x14ac:dyDescent="0.35"/>
    <row r="168" s="582" customFormat="1" x14ac:dyDescent="0.35"/>
    <row r="169" s="582" customFormat="1" x14ac:dyDescent="0.35"/>
    <row r="170" s="582" customFormat="1" x14ac:dyDescent="0.35"/>
    <row r="171" s="582" customFormat="1" x14ac:dyDescent="0.35"/>
    <row r="172" s="582" customFormat="1" x14ac:dyDescent="0.35"/>
    <row r="173" s="582" customFormat="1" x14ac:dyDescent="0.35"/>
    <row r="174" s="582" customFormat="1" x14ac:dyDescent="0.35"/>
    <row r="175" s="582" customFormat="1" x14ac:dyDescent="0.35"/>
    <row r="176" s="582" customFormat="1" x14ac:dyDescent="0.35"/>
    <row r="177" s="582" customFormat="1" x14ac:dyDescent="0.35"/>
    <row r="178" s="582" customFormat="1" x14ac:dyDescent="0.35"/>
    <row r="179" s="582" customFormat="1" x14ac:dyDescent="0.35"/>
    <row r="180" s="582" customFormat="1" x14ac:dyDescent="0.35"/>
    <row r="181" s="582" customFormat="1" x14ac:dyDescent="0.35"/>
    <row r="182" s="582" customFormat="1" x14ac:dyDescent="0.35"/>
    <row r="183" s="582" customFormat="1" x14ac:dyDescent="0.35"/>
    <row r="184" s="582" customFormat="1" x14ac:dyDescent="0.35"/>
    <row r="185" s="582" customFormat="1" x14ac:dyDescent="0.35"/>
    <row r="186" s="582" customFormat="1" x14ac:dyDescent="0.35"/>
    <row r="187" s="582" customFormat="1" x14ac:dyDescent="0.35"/>
    <row r="188" s="582" customFormat="1" x14ac:dyDescent="0.35"/>
    <row r="189" s="582" customFormat="1" x14ac:dyDescent="0.35"/>
    <row r="190" s="582" customFormat="1" x14ac:dyDescent="0.35"/>
    <row r="191" s="582" customFormat="1" x14ac:dyDescent="0.35"/>
    <row r="192" s="582" customFormat="1" x14ac:dyDescent="0.35"/>
    <row r="193" s="582" customFormat="1" x14ac:dyDescent="0.35"/>
    <row r="194" s="582" customFormat="1" x14ac:dyDescent="0.35"/>
    <row r="195" s="582" customFormat="1" x14ac:dyDescent="0.35"/>
    <row r="196" s="582" customFormat="1" x14ac:dyDescent="0.35"/>
    <row r="197" s="582" customFormat="1" x14ac:dyDescent="0.35"/>
    <row r="198" s="582" customFormat="1" x14ac:dyDescent="0.35"/>
    <row r="199" s="582" customFormat="1" x14ac:dyDescent="0.35"/>
    <row r="200" s="582" customFormat="1" x14ac:dyDescent="0.35"/>
    <row r="201" s="582" customFormat="1" x14ac:dyDescent="0.35"/>
    <row r="202" s="582" customFormat="1" x14ac:dyDescent="0.35"/>
    <row r="203" s="582" customFormat="1" x14ac:dyDescent="0.35"/>
    <row r="204" s="582" customFormat="1" x14ac:dyDescent="0.35"/>
    <row r="205" s="582" customFormat="1" x14ac:dyDescent="0.35"/>
    <row r="206" s="582" customFormat="1" x14ac:dyDescent="0.35"/>
    <row r="207" s="582" customFormat="1" x14ac:dyDescent="0.35"/>
    <row r="208" s="582" customFormat="1" x14ac:dyDescent="0.35"/>
    <row r="209" s="582" customFormat="1" x14ac:dyDescent="0.35"/>
    <row r="210" s="582" customFormat="1" x14ac:dyDescent="0.35"/>
    <row r="211" s="582" customFormat="1" x14ac:dyDescent="0.35"/>
    <row r="212" s="582" customFormat="1" x14ac:dyDescent="0.35"/>
    <row r="213" s="582" customFormat="1" x14ac:dyDescent="0.35"/>
    <row r="214" s="582" customFormat="1" x14ac:dyDescent="0.35"/>
    <row r="215" s="582" customFormat="1" x14ac:dyDescent="0.35"/>
    <row r="216" s="582" customFormat="1" x14ac:dyDescent="0.35"/>
    <row r="217" s="582" customFormat="1" x14ac:dyDescent="0.35"/>
    <row r="218" s="582" customFormat="1" x14ac:dyDescent="0.35"/>
    <row r="219" s="582" customFormat="1" x14ac:dyDescent="0.35"/>
    <row r="220" s="582" customFormat="1" x14ac:dyDescent="0.35"/>
    <row r="221" s="582" customFormat="1" x14ac:dyDescent="0.35"/>
    <row r="222" s="582" customFormat="1" x14ac:dyDescent="0.35"/>
    <row r="223" s="582" customFormat="1" x14ac:dyDescent="0.35"/>
    <row r="224" s="582" customFormat="1" x14ac:dyDescent="0.35"/>
    <row r="225" s="582" customFormat="1" x14ac:dyDescent="0.35"/>
    <row r="226" s="582" customFormat="1" x14ac:dyDescent="0.35"/>
    <row r="227" s="582" customFormat="1" x14ac:dyDescent="0.35"/>
    <row r="228" s="582" customFormat="1" x14ac:dyDescent="0.35"/>
    <row r="229" s="582" customFormat="1" x14ac:dyDescent="0.35"/>
    <row r="230" s="582" customFormat="1" x14ac:dyDescent="0.35"/>
    <row r="231" s="582" customFormat="1" x14ac:dyDescent="0.35"/>
    <row r="232" s="582" customFormat="1" x14ac:dyDescent="0.35"/>
    <row r="233" s="582" customFormat="1" x14ac:dyDescent="0.35"/>
    <row r="234" s="582" customFormat="1" x14ac:dyDescent="0.35"/>
    <row r="235" s="582" customFormat="1" x14ac:dyDescent="0.35"/>
    <row r="236" s="582" customFormat="1" x14ac:dyDescent="0.35"/>
    <row r="237" s="582" customFormat="1" x14ac:dyDescent="0.35"/>
    <row r="238" s="582" customFormat="1" x14ac:dyDescent="0.35"/>
    <row r="239" s="582" customFormat="1" x14ac:dyDescent="0.35"/>
    <row r="240" s="582" customFormat="1" x14ac:dyDescent="0.35"/>
    <row r="241" s="582" customFormat="1" x14ac:dyDescent="0.35"/>
    <row r="242" s="582" customFormat="1" x14ac:dyDescent="0.35"/>
    <row r="243" s="582" customFormat="1" x14ac:dyDescent="0.35"/>
    <row r="244" s="582" customFormat="1" x14ac:dyDescent="0.35"/>
    <row r="245" s="582" customFormat="1" x14ac:dyDescent="0.35"/>
    <row r="246" s="582" customFormat="1" x14ac:dyDescent="0.35"/>
    <row r="247" s="582" customFormat="1" x14ac:dyDescent="0.35"/>
    <row r="248" s="582" customFormat="1" x14ac:dyDescent="0.35"/>
    <row r="249" s="582" customFormat="1" x14ac:dyDescent="0.35"/>
    <row r="250" s="582" customFormat="1" x14ac:dyDescent="0.35"/>
    <row r="251" s="582" customFormat="1" x14ac:dyDescent="0.35"/>
    <row r="252" s="582" customFormat="1" x14ac:dyDescent="0.35"/>
    <row r="253" s="582" customFormat="1" x14ac:dyDescent="0.35"/>
    <row r="254" s="582" customFormat="1" x14ac:dyDescent="0.35"/>
    <row r="255" s="582" customFormat="1" x14ac:dyDescent="0.35"/>
    <row r="256" s="582" customFormat="1" x14ac:dyDescent="0.35"/>
    <row r="257" s="582" customFormat="1" x14ac:dyDescent="0.35"/>
    <row r="258" s="582" customFormat="1" x14ac:dyDescent="0.35"/>
    <row r="259" s="582" customFormat="1" x14ac:dyDescent="0.35"/>
    <row r="260" s="582" customFormat="1" x14ac:dyDescent="0.35"/>
    <row r="261" s="582" customFormat="1" x14ac:dyDescent="0.35"/>
    <row r="262" s="582" customFormat="1" x14ac:dyDescent="0.35"/>
    <row r="263" s="582" customFormat="1" x14ac:dyDescent="0.35"/>
    <row r="264" s="582" customFormat="1" x14ac:dyDescent="0.35"/>
    <row r="265" s="582" customFormat="1" x14ac:dyDescent="0.35"/>
    <row r="266" s="582" customFormat="1" x14ac:dyDescent="0.35"/>
    <row r="267" s="582" customFormat="1" x14ac:dyDescent="0.35"/>
    <row r="268" s="582" customFormat="1" x14ac:dyDescent="0.35"/>
    <row r="269" s="582" customFormat="1" x14ac:dyDescent="0.35"/>
    <row r="270" s="582" customFormat="1" x14ac:dyDescent="0.35"/>
    <row r="271" s="582" customFormat="1" x14ac:dyDescent="0.35"/>
    <row r="272" s="582" customFormat="1" x14ac:dyDescent="0.35"/>
    <row r="273" s="582" customFormat="1" x14ac:dyDescent="0.35"/>
    <row r="274" s="582" customFormat="1" x14ac:dyDescent="0.35"/>
    <row r="275" s="582" customFormat="1" x14ac:dyDescent="0.35"/>
    <row r="276" s="582" customFormat="1" x14ac:dyDescent="0.35"/>
    <row r="277" s="582" customFormat="1" x14ac:dyDescent="0.35"/>
    <row r="278" s="582" customFormat="1" x14ac:dyDescent="0.35"/>
    <row r="279" s="582" customFormat="1" x14ac:dyDescent="0.35"/>
    <row r="280" s="582" customFormat="1" x14ac:dyDescent="0.35"/>
    <row r="281" s="582" customFormat="1" x14ac:dyDescent="0.35"/>
    <row r="282" s="582" customFormat="1" x14ac:dyDescent="0.35"/>
    <row r="283" s="582" customFormat="1" x14ac:dyDescent="0.35"/>
    <row r="284" s="582" customFormat="1" x14ac:dyDescent="0.35"/>
    <row r="285" s="582" customFormat="1" x14ac:dyDescent="0.35"/>
    <row r="286" s="582" customFormat="1" x14ac:dyDescent="0.35"/>
    <row r="287" s="582" customFormat="1" x14ac:dyDescent="0.35"/>
    <row r="288" s="582" customFormat="1" x14ac:dyDescent="0.35"/>
    <row r="289" s="582" customFormat="1" x14ac:dyDescent="0.35"/>
    <row r="290" s="582" customFormat="1" x14ac:dyDescent="0.35"/>
    <row r="291" s="582" customFormat="1" x14ac:dyDescent="0.35"/>
    <row r="292" s="582" customFormat="1" x14ac:dyDescent="0.35"/>
    <row r="293" s="582" customFormat="1" x14ac:dyDescent="0.35"/>
    <row r="294" s="582" customFormat="1" x14ac:dyDescent="0.35"/>
    <row r="295" s="582" customFormat="1" x14ac:dyDescent="0.35"/>
    <row r="296" s="582" customFormat="1" x14ac:dyDescent="0.35"/>
    <row r="297" s="582" customFormat="1" x14ac:dyDescent="0.35"/>
    <row r="298" s="582" customFormat="1" x14ac:dyDescent="0.35"/>
    <row r="299" s="582" customFormat="1" x14ac:dyDescent="0.35"/>
    <row r="300" s="582" customFormat="1" x14ac:dyDescent="0.35"/>
    <row r="301" s="582" customFormat="1" x14ac:dyDescent="0.35"/>
    <row r="302" s="582" customFormat="1" x14ac:dyDescent="0.35"/>
    <row r="303" s="582" customFormat="1" x14ac:dyDescent="0.35"/>
    <row r="304" s="582" customFormat="1" x14ac:dyDescent="0.35"/>
    <row r="305" s="582" customFormat="1" x14ac:dyDescent="0.35"/>
    <row r="306" s="582" customFormat="1" x14ac:dyDescent="0.35"/>
    <row r="307" s="582" customFormat="1" x14ac:dyDescent="0.35"/>
    <row r="308" s="582" customFormat="1" x14ac:dyDescent="0.35"/>
  </sheetData>
  <sheetProtection algorithmName="SHA-512" hashValue="+KyP1bSdmQ/HfcCUnR7R6eIdGYscLkr3KlknGRleVmxDAxQ4uDImBgmSv0qhJ8E7ajhS46hgPRqrKrj3GNEc/A==" saltValue="xJ4FWeyGVXZerAL+ZCz5zQ==" spinCount="100000" sheet="1" objects="1" scenarios="1"/>
  <mergeCells count="4">
    <mergeCell ref="B6:D6"/>
    <mergeCell ref="C8:C9"/>
    <mergeCell ref="B10:C10"/>
    <mergeCell ref="B22:C22"/>
  </mergeCells>
  <conditionalFormatting sqref="D10:D26">
    <cfRule type="cellIs" dxfId="0" priority="1" stopIfTrue="1" operator="lessThan">
      <formula>0</formula>
    </cfRule>
  </conditionalFormatting>
  <hyperlinks>
    <hyperlink ref="B2" location="Tartalom!A1" display="Back to contents page" xr:uid="{F5A5DBD7-23DB-4571-8E92-E4C673154557}"/>
  </hyperlinks>
  <pageMargins left="0.70866141732283472" right="0.70866141732283472" top="0.74803149606299213" bottom="0.74803149606299213" header="0.31496062992125984" footer="0.31496062992125984"/>
  <pageSetup paperSize="9" scale="81" orientation="portrait" r:id="rId1"/>
  <headerFooter>
    <oddHeader>&amp;CHU
III. melléklet</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46</vt:i4>
      </vt:variant>
      <vt:variant>
        <vt:lpstr>Névvel ellátott tartományok</vt:lpstr>
      </vt:variant>
      <vt:variant>
        <vt:i4>1</vt:i4>
      </vt:variant>
    </vt:vector>
  </HeadingPairs>
  <TitlesOfParts>
    <vt:vector size="47" baseType="lpstr">
      <vt:lpstr>Tartalom</vt:lpstr>
      <vt:lpstr>Fő mérőszámok</vt:lpstr>
      <vt:lpstr>KM1</vt:lpstr>
      <vt:lpstr>OV1</vt:lpstr>
      <vt:lpstr>Szavatolótőke</vt:lpstr>
      <vt:lpstr>CC1</vt:lpstr>
      <vt:lpstr>CC2</vt:lpstr>
      <vt:lpstr>MREL</vt:lpstr>
      <vt:lpstr>KM2</vt:lpstr>
      <vt:lpstr>Tőkeáttételi mutató</vt:lpstr>
      <vt:lpstr>LR1</vt:lpstr>
      <vt:lpstr>LR2</vt:lpstr>
      <vt:lpstr>LR3</vt:lpstr>
      <vt:lpstr>Likviditási követelmények</vt:lpstr>
      <vt:lpstr>LIQ1</vt:lpstr>
      <vt:lpstr>LIQ2</vt:lpstr>
      <vt:lpstr>Hitel-, felhígulási kockázat</vt:lpstr>
      <vt:lpstr>CR1</vt:lpstr>
      <vt:lpstr>CR1-A</vt:lpstr>
      <vt:lpstr>CR2</vt:lpstr>
      <vt:lpstr>CQ1</vt:lpstr>
      <vt:lpstr>CQ4</vt:lpstr>
      <vt:lpstr>CQ5</vt:lpstr>
      <vt:lpstr>CQ7</vt:lpstr>
      <vt:lpstr>Partnerkockázati kitettségek</vt:lpstr>
      <vt:lpstr>CCR1</vt:lpstr>
      <vt:lpstr>CCR2</vt:lpstr>
      <vt:lpstr>CCR3</vt:lpstr>
      <vt:lpstr>CCR5</vt:lpstr>
      <vt:lpstr>CCR6</vt:lpstr>
      <vt:lpstr>CCR8</vt:lpstr>
      <vt:lpstr>Sztenderd módszer, piaci kockáz</vt:lpstr>
      <vt:lpstr>MR1</vt:lpstr>
      <vt:lpstr>IFRS9 hatás</vt:lpstr>
      <vt:lpstr>IFRS9</vt:lpstr>
      <vt:lpstr>ESG</vt:lpstr>
      <vt:lpstr>Hitelminőség</vt:lpstr>
      <vt:lpstr>Fedezett hitelek</vt:lpstr>
      <vt:lpstr>Igazodási mérőszámok</vt:lpstr>
      <vt:lpstr>Kitettségek legnagyobb cégeknél</vt:lpstr>
      <vt:lpstr>Fizikai kockázatok</vt:lpstr>
      <vt:lpstr>GAR összefoglalás</vt:lpstr>
      <vt:lpstr>GAR eszközök</vt:lpstr>
      <vt:lpstr>GAR %</vt:lpstr>
      <vt:lpstr>BTAR</vt:lpstr>
      <vt:lpstr>Egyéb enyhítő intézkedések</vt:lpstr>
      <vt:lpstr>'KM2'!Nyomtatási_terület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2024-08-28T08:33:59Z</dcterms:modified>
</cp:coreProperties>
</file>